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drawings/drawing3.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22202"/>
  <workbookPr autoCompressPictures="0"/>
  <bookViews>
    <workbookView xWindow="0" yWindow="0" windowWidth="24100" windowHeight="13720" firstSheet="9" activeTab="11"/>
  </bookViews>
  <sheets>
    <sheet name="FG1_STEM_Santa_Eulalia" sheetId="1" r:id="rId1"/>
    <sheet name="FG2_Stereotype_Consell_Cent" sheetId="2" r:id="rId2"/>
    <sheet name="FG2_Stereotype_Europa" sheetId="3" r:id="rId3"/>
    <sheet name="FG3_Ethics_Consell_Cent" sheetId="4" r:id="rId4"/>
    <sheet name="FG3_Ethics_Castellbisbal" sheetId="5" r:id="rId5"/>
    <sheet name="FG4_Challenges_Consell_Cent" sheetId="6" r:id="rId6"/>
    <sheet name="FG4_Challenges_Castellbisbal" sheetId="7" r:id="rId7"/>
    <sheet name="Challenges_1st_Analisis" sheetId="14" r:id="rId8"/>
    <sheet name="FG5_Dialogue_Castellbisbal" sheetId="8" r:id="rId9"/>
    <sheet name="FG6_Gender_Consell_Cent" sheetId="9" r:id="rId10"/>
    <sheet name="FG6_Gender_Santa_Eulalia" sheetId="10" r:id="rId11"/>
    <sheet name="FG6_Gender_Castellbisbal" sheetId="11" r:id="rId12"/>
    <sheet name="Gender_1st_Analisis" sheetId="15" r:id="rId13"/>
    <sheet name="RESULTS" sheetId="12" r:id="rId14"/>
  </sheets>
  <definedNames>
    <definedName name="_xlnm._FilterDatabase" localSheetId="12" hidden="1">Gender_1st_Analisis!$E$53:$F$53</definedName>
  </definedNames>
  <calcPr calcId="140001" iterateDelta="1E-4" concurrentCalc="0"/>
  <extLst>
    <ext xmlns:mx="http://schemas.microsoft.com/office/mac/excel/2008/main" uri="{7523E5D3-25F3-A5E0-1632-64F254C22452}">
      <mx:ArchID Flags="2"/>
    </ext>
  </extLst>
</workbook>
</file>

<file path=xl/calcChain.xml><?xml version="1.0" encoding="utf-8"?>
<calcChain xmlns="http://schemas.openxmlformats.org/spreadsheetml/2006/main">
  <c r="M40" i="15" l="1"/>
  <c r="L40" i="15"/>
  <c r="K40" i="15"/>
  <c r="M14" i="15"/>
  <c r="N7" i="15"/>
  <c r="L14" i="15"/>
  <c r="K14" i="15"/>
  <c r="M13" i="15"/>
  <c r="N6" i="15"/>
  <c r="L13" i="15"/>
  <c r="K13" i="15"/>
  <c r="M12" i="15"/>
  <c r="L12" i="15"/>
  <c r="K12" i="15"/>
  <c r="M11" i="15"/>
  <c r="N5" i="15"/>
  <c r="L11" i="15"/>
  <c r="K11" i="15"/>
  <c r="M10" i="15"/>
  <c r="L10" i="15"/>
  <c r="K10" i="15"/>
  <c r="T4" i="15"/>
  <c r="T3" i="15"/>
  <c r="D4" i="14"/>
  <c r="B12" i="14"/>
  <c r="C12" i="14"/>
  <c r="D12" i="14"/>
  <c r="D16" i="14"/>
  <c r="D5" i="14"/>
  <c r="D17" i="14"/>
  <c r="D6" i="14"/>
  <c r="D18" i="14"/>
  <c r="D7" i="14"/>
  <c r="D19" i="14"/>
  <c r="D8" i="14"/>
  <c r="D20" i="14"/>
  <c r="D9" i="14"/>
  <c r="D21" i="14"/>
  <c r="D10" i="14"/>
  <c r="D22" i="14"/>
  <c r="D11" i="14"/>
  <c r="D23" i="14"/>
  <c r="D24" i="14"/>
  <c r="C16" i="14"/>
  <c r="C17" i="14"/>
  <c r="C18" i="14"/>
  <c r="C19" i="14"/>
  <c r="C20" i="14"/>
  <c r="C21" i="14"/>
  <c r="C22" i="14"/>
  <c r="C23" i="14"/>
  <c r="C24" i="14"/>
  <c r="B16" i="14"/>
  <c r="B17" i="14"/>
  <c r="B18" i="14"/>
  <c r="B19" i="14"/>
  <c r="B20" i="14"/>
  <c r="B21" i="14"/>
  <c r="B22" i="14"/>
  <c r="B23" i="14"/>
  <c r="B24" i="14"/>
  <c r="I4" i="14"/>
  <c r="I3" i="14"/>
  <c r="B4" i="12"/>
  <c r="C5" i="12"/>
  <c r="B5" i="12"/>
  <c r="C4" i="12"/>
  <c r="D4" i="12"/>
  <c r="D5" i="12"/>
  <c r="B3" i="12"/>
  <c r="C3" i="12"/>
  <c r="D3" i="12"/>
</calcChain>
</file>

<file path=xl/sharedStrings.xml><?xml version="1.0" encoding="utf-8"?>
<sst xmlns="http://schemas.openxmlformats.org/spreadsheetml/2006/main" count="1077" uniqueCount="485">
  <si>
    <t>Basic information about the group &amp; workshop</t>
  </si>
  <si>
    <t>Activity</t>
  </si>
  <si>
    <t>Students’ responses</t>
  </si>
  <si>
    <t>Facilitators’ observations</t>
  </si>
  <si>
    <t>Workshop name</t>
  </si>
  <si>
    <t>FG1 STEM Santa Eulalia</t>
  </si>
  <si>
    <t>Sub-activity 1- Best job ever</t>
  </si>
  <si>
    <t>Attach the picture of the blackboard with the preferred jobs selected by students</t>
  </si>
  <si>
    <t>Facilitator/s</t>
  </si>
  <si>
    <t>Helena González and Oriol Marimon</t>
  </si>
  <si>
    <t>Write down the most popular jobs (4-5). Están ordenados según su preferencia</t>
  </si>
  <si>
    <t>Date &amp; time</t>
  </si>
  <si>
    <t>04/03/2016  from 11:30 to 13:30</t>
  </si>
  <si>
    <t>Job 1: Empresario</t>
  </si>
  <si>
    <t>Teacher attending (if any)</t>
  </si>
  <si>
    <t>Yes</t>
  </si>
  <si>
    <t>Job 2: Piloto de Aviones</t>
  </si>
  <si>
    <t>Number of participant students</t>
  </si>
  <si>
    <t>Total: 20</t>
  </si>
  <si>
    <t>Job 3: Futbolista</t>
  </si>
  <si>
    <t>Boys:  11</t>
  </si>
  <si>
    <t>Job 4: Arquitecto</t>
  </si>
  <si>
    <t>Girls: 9</t>
  </si>
  <si>
    <t>Job 5: Político / Modelo</t>
  </si>
  <si>
    <t>Students’ age</t>
  </si>
  <si>
    <t>14 to 15</t>
  </si>
  <si>
    <t>Attach the picture of the blackboard with the post-its. Write down which are the advantages that students identify for each popular job:</t>
  </si>
  <si>
    <t>Preguntamos a los asistentes cuáles de estas características están en una carrera de ciencias:</t>
  </si>
  <si>
    <t>Name of the school</t>
  </si>
  <si>
    <t>Santa Eulalia</t>
  </si>
  <si>
    <t>Job 1: Mucho dinero, ser tu propio jefe, comer lo que quieras cada dia, tener tu propio horario, compañerismo, internet</t>
  </si>
  <si>
    <t>SI ESTÁN: Viajes, Idiomas, Paciencia, es legal</t>
  </si>
  <si>
    <t>FG Name</t>
  </si>
  <si>
    <t>STEM careers in labour market</t>
  </si>
  <si>
    <t>Job 2: Viajes, Dinero, Idiomas, paciencia, horario flexible</t>
  </si>
  <si>
    <t>Job 3: Viajar, Dinero, un sofá para dormir, coche propio, tiempo libre</t>
  </si>
  <si>
    <t>NO ESTÁN: Trabajar muy poco, poco esfuerzo, ser tu propio jefe</t>
  </si>
  <si>
    <t>Job 4: Higiénico, responsable, legal</t>
  </si>
  <si>
    <t>Job 5: Trabajar poco, poco esfuerzo / cerveza, amigos</t>
  </si>
  <si>
    <t>Valoración de los chicos sobre los trabajos científicos al acabar el ejercicio: es muy largo, hay que estudiar mucho, tiene pocas salidas, se te tiene que dar bien, se viaja, dinero solo si eres muy bueno, solo aprendes inglés, no tienes horario flexible ni tiempo para ti.</t>
  </si>
  <si>
    <t>Sub-activity 2- What they studied?</t>
  </si>
  <si>
    <t>Esta actividad no se realizó.</t>
  </si>
  <si>
    <t>FG2-Sterotypes-ConsellCent</t>
  </si>
  <si>
    <t>Possible situations chosen by students</t>
  </si>
  <si>
    <t>Group 1: Jóven quiere ser científico, y se lo confiesa a sus amigos</t>
  </si>
  <si>
    <t>Helena Gonzalez and Oriol Marimon</t>
  </si>
  <si>
    <t>Group 2: Compañeros de laboratorio salen el fin de semana</t>
  </si>
  <si>
    <t>29/02/2016 11:30 to 13:30</t>
  </si>
  <si>
    <t>Group 3: Científico famoso de jóven</t>
  </si>
  <si>
    <t>Group 4: Científico/a con su pareja en el día a día</t>
  </si>
  <si>
    <t>Total: 19</t>
  </si>
  <si>
    <t>Take notes about the stereotypes that you identify during short representations students delivery</t>
  </si>
  <si>
    <t>Group 1: Los amigos no confian en que llegará a ser científica pq es demasiado difícil. Para llegar a ser científico hay que tener gran confianza en uno mismo.</t>
  </si>
  <si>
    <t>Highlight in bold which are the most prevalent stereotypes that you have identified during the activity</t>
  </si>
  <si>
    <t>Boys:  9</t>
  </si>
  <si>
    <t>Group 2: En los laboratorios hay un jefe que manda, y este suele tener muy poco dinero para investigar y para pagar a sus trabajadores. La gestión política es la que provoca que los científicos tengan poco dinero. Los fines de semana los científicos trabajan, y salen muy poco.  Los científicos no ganan mucho dinero, deben compartir piso para vivir.</t>
  </si>
  <si>
    <t>Girls: 10</t>
  </si>
  <si>
    <t>Group 3: Los científicos son empollones, gente muy poco social. Los (pocos) amigos que tiene son por interés (para que le haga los deberes). A los empollones en el instituto se les pega.</t>
  </si>
  <si>
    <t>14 to 16</t>
  </si>
  <si>
    <t>Group 4: Los científicos en su día a día utilizan el lenguaje científico. No se expresan normalmente, sino que utilizan el lenguaje técnico para expresarse.</t>
  </si>
  <si>
    <t>Consell de Cent</t>
  </si>
  <si>
    <t>Take notes about the stereotypes that STUDENTS identify during short discussion AFTER students delivery</t>
  </si>
  <si>
    <t>Están muy influenciados por la serie "The Big Bang Theory". Creen que la mayoria son repelentes, aunque creen que hay algunos que no lo son. Se es violento con los empollones, se les ponen motes, se les margina y se se le hacen putadas como el calzoncillo chino. Los científicos se emparejan entre ellos, estan siempre juntos y siempre hablan de ciencia.</t>
  </si>
  <si>
    <t>FG2-Stereo-Science-Type, Science related stereotypes</t>
  </si>
  <si>
    <t>FG2-Stereotype-Europa</t>
  </si>
  <si>
    <t>29/02/2016 from 15:00 to 17:00</t>
  </si>
  <si>
    <t>Group 3: Jóven quiere ser científico, y se lo confiesa a sus amigos</t>
  </si>
  <si>
    <t>Group 4: Compañeros de laboratorio salen el fin de semana</t>
  </si>
  <si>
    <t>Total: 31</t>
  </si>
  <si>
    <t>Group 5: Científico/a con su pareja en el día a día</t>
  </si>
  <si>
    <t>Group 6: Científico famoso de jóven</t>
  </si>
  <si>
    <t>Group 7: Científico/a con su pareja en el día a día</t>
  </si>
  <si>
    <t>14-15</t>
  </si>
  <si>
    <t>Group 1: 4 chicos. Para ser científico deben motivarte fenómenos científicos (ponen ejemplo de los imanes, que vencen el campo magnético de la tierra)</t>
  </si>
  <si>
    <t>Institut Europa</t>
  </si>
  <si>
    <t>Group 2: 4 chicas. Los científicos salen poco de fiesta pq trabajan mucho, pero de vez en cuando salen. Los científicos són capaces de inventar cosas para solucionar sus própios problemas.</t>
  </si>
  <si>
    <t>FG6-Stereo-Science-Type, Science related stereotypes</t>
  </si>
  <si>
    <t>Group 3: 6 chicas. Podrá descubrir cosas nuevas, pero es mucho tiempo estudiando.</t>
  </si>
  <si>
    <t>Group 4: 4 chicas. Trabajan demasiado y para relajarse el finde van a un restaurante italiano.</t>
  </si>
  <si>
    <t>Group 5: 2 chicos y 2 chicas. Lo hacen tan mal que no se puede sacar nada de información.</t>
  </si>
  <si>
    <t>Group 6: 4 chicos. Einstein de Joven. En clase es un cerebrito que lo sabe todo. Fuera de clase tiene problemas sociales y los compañeros le pegan.</t>
  </si>
  <si>
    <t>Group 7: 3 chicos 1 chica. Los científicos en su vida cotidiana hablan utilizando tecnicismos, a sus mascotas les ponen nombres de antiguos científicos.</t>
  </si>
  <si>
    <t>Los científicos son gente rara, que habla raro y no se les entiende, que son frikis y empollones en el cole y se llevan collejas</t>
  </si>
  <si>
    <t>FG3 – Ethics – Consell de Cent</t>
  </si>
  <si>
    <t>POINT 4</t>
  </si>
  <si>
    <t>Take a Picture of the Bloackboard when all the cards will be located.</t>
  </si>
  <si>
    <t>Helena González, Oriol Marimon</t>
  </si>
  <si>
    <t>POINT 6</t>
  </si>
  <si>
    <t>Els alumnes, per grups, ordenen les targetes. Després, en global es col·loquen desde Possible (1) fins Impossible (10) així:</t>
  </si>
  <si>
    <t>29/02/2016 from 9 to 11</t>
  </si>
  <si>
    <t>Robots Trabajo Personas / Crear perros a medida / Recrear Universo / Bacteria hace energia / Trasplantar corazón de cerdo a Humano  / Energía Nuclear en Casa  / Escoger sexo hijos / Clonar humanos / Crear niños muy listos / Criogenizar personas / Materiales nanotecnologicos que contaminan / Hacer el gallina-conejo / Crear humano sin problemas de corazón / revivir especies extintas  / saber al nacer de que vas a morir / crear vida de materia inanimada</t>
  </si>
  <si>
    <t>Boys: 9</t>
  </si>
  <si>
    <t>POINT 7</t>
  </si>
  <si>
    <t>Take a picture of the Bloackboard when all the cards will be RE-located.</t>
  </si>
  <si>
    <t>Girls: 11</t>
  </si>
  <si>
    <t>Cambiem per Dessitjable (Etic, 1) y No Dessitjable (no étic, 10) i la reordenació queda així (en negreta el que ha variat):</t>
  </si>
  <si>
    <t>14 – 16</t>
  </si>
  <si>
    <r>
      <t xml:space="preserve">Robots Trabajo Personas / Crear perros a medida / Recrear Universo / Bacteria hace energia / Trasplantar corazón de cerdo a Humano  / Energía Nuclear en Casa  / </t>
    </r>
    <r>
      <rPr>
        <b/>
        <sz val="12"/>
        <color rgb="FF000000"/>
        <rFont val="Cambria"/>
        <family val="1"/>
      </rPr>
      <t>saber al nacer de que vas a morir</t>
    </r>
    <r>
      <rPr>
        <sz val="12"/>
        <color rgb="FF000000"/>
        <rFont val="Cambria"/>
        <family val="1"/>
      </rPr>
      <t xml:space="preserve"> /  Crear niños muy listos / Criogenizar personas / </t>
    </r>
    <r>
      <rPr>
        <b/>
        <sz val="12"/>
        <color rgb="FF000000"/>
        <rFont val="Cambria"/>
        <family val="1"/>
      </rPr>
      <t>Materiales nanotecnologicos que contaminan</t>
    </r>
    <r>
      <rPr>
        <sz val="12"/>
        <color rgb="FF000000"/>
        <rFont val="Cambria"/>
        <family val="1"/>
      </rPr>
      <t xml:space="preserve"> / Hacer el gallina-conejo / </t>
    </r>
    <r>
      <rPr>
        <b/>
        <sz val="12"/>
        <color rgb="FF000000"/>
        <rFont val="Cambria"/>
        <family val="1"/>
      </rPr>
      <t xml:space="preserve">Escoger sexo hijos </t>
    </r>
    <r>
      <rPr>
        <sz val="12"/>
        <color rgb="FF000000"/>
        <rFont val="Cambria"/>
        <family val="1"/>
      </rPr>
      <t xml:space="preserve">/ </t>
    </r>
    <r>
      <rPr>
        <b/>
        <sz val="12"/>
        <color rgb="FF000000"/>
        <rFont val="Cambria"/>
        <family val="1"/>
      </rPr>
      <t>Clonar humanos</t>
    </r>
    <r>
      <rPr>
        <sz val="12"/>
        <color rgb="FF000000"/>
        <rFont val="Cambria"/>
        <family val="1"/>
      </rPr>
      <t xml:space="preserve"> / Crear humano sin problemas de corazón / </t>
    </r>
    <r>
      <rPr>
        <b/>
        <sz val="12"/>
        <color rgb="FF000000"/>
        <rFont val="Cambria"/>
        <family val="1"/>
      </rPr>
      <t>revivir especies extintas</t>
    </r>
    <r>
      <rPr>
        <sz val="12"/>
        <color rgb="FF000000"/>
        <rFont val="Cambria"/>
        <family val="1"/>
      </rPr>
      <t xml:space="preserve">  / crear vida de materia inanimada </t>
    </r>
  </si>
  <si>
    <t>IES Consell de Cent</t>
  </si>
  <si>
    <t>Clonar humanos NO ES NECESARIO y hay que pensar en los sentimientos del clon. Fabricar robots podría quitar el trabajo a los humanos, y los robots podrian apoderarse del mundo, pero lo dejan como deseable. Recrear el orígen del universo es cosa de dios (opinión personal de 1 chica), pero el grupo lo mantiene en deseable.</t>
  </si>
  <si>
    <t>FG3 Recreate Life, Ethics in scientific research.</t>
  </si>
  <si>
    <t>Take notes about the definition of ethics that rise from the students.</t>
  </si>
  <si>
    <t>En la investigación hay que preguntarse PARA QUÉ. Si no hay un uso, una utilidad, no debe hacerse. La UTILIDAD la relacionan con “útil para el ser humano”</t>
  </si>
  <si>
    <t>Hay que preguntarse si lo que se va a investigar es “NECESARIO”. Si no hay necesidad, mejor no hacerse</t>
  </si>
  <si>
    <t>Hay que tener en cuenta la opinión de los ciudadanos</t>
  </si>
  <si>
    <t>Hay que tener en cuenta los derechos de los animales</t>
  </si>
  <si>
    <t>Hay que revivir especies extintas si es culpa del ser humano su extinción. Sino, no es ético.</t>
  </si>
  <si>
    <t>FG3-Ethics Castellbisbal</t>
  </si>
  <si>
    <t>03/03/2016 from 10:30 to 12:30</t>
  </si>
  <si>
    <t>Recrear Universo / Robots Trabajo Personas / Trasplantar corazón de cerdo a Humano / Bacteria hace energia / Energía Nuclear en Casa / Escoger sexo hijos / Hacer el gallina-conejo / Clonar humanos / revivir especies extintas / crear humano sin problemas de corazón / crear vida de materia inanimada / saber al nacer de que vas a morir</t>
  </si>
  <si>
    <t>Cambiem per Dessitjable (Etic, 1) y No Dessitjable (no étic, 10) i la reordenació queda així:</t>
  </si>
  <si>
    <t>Total: 11</t>
  </si>
  <si>
    <t>crear humano sin problemas de corazón / Bacteria hace energia / Recrear Universo / Trasplantar corazón de cerdo a Humano / revivir especies extintas / crear vida de materia inanimada / Escoger sexo hijos / Hacer el gallina-conejo / saber al nacer de que vas a morir Robots Trabajo Personas / Energía Nuclear en Casa / Clonar humanos</t>
  </si>
  <si>
    <t>Boys: 3</t>
  </si>
  <si>
    <t>Girls: 8</t>
  </si>
  <si>
    <t>Crear humanos sin enfermedades es lo más importante., pero dejaría sin trabajo a los médicos</t>
  </si>
  <si>
    <t>14-16</t>
  </si>
  <si>
    <t>los robots NO, quitan el trabajo a las personas.</t>
  </si>
  <si>
    <t>IES Castellbisbal</t>
  </si>
  <si>
    <t>Sexo hijos: gente sin dinero no puede escoger, si se pone de moda tener chicos rompe el equilibrio</t>
  </si>
  <si>
    <t>Recreate life: ethics in scienctific research</t>
  </si>
  <si>
    <t>Especies extintas: solo las que han matado los humanos</t>
  </si>
  <si>
    <t>Conejo-Gallina NO, puede cambiar la naturaleza, y no tiene utilidad</t>
  </si>
  <si>
    <t>Saber de que vas a morir: muy duro vivir con esa información</t>
  </si>
  <si>
    <t>Organismo inanimado: bien si para hacer comida</t>
  </si>
  <si>
    <t>Clonar seres humanos: no se puede clonar el cerebro, si te quitan el ADN para clonarte, te mueres</t>
  </si>
  <si>
    <t>FG4-Challenges-ConsellCent</t>
  </si>
  <si>
    <t>Take a picture of the blackboard with all the post-its. Make sure that post-its are readable. If not, take notes.</t>
  </si>
  <si>
    <t>Number of post-its in column VARIOUS: Total: 23 / En Varios: 3</t>
  </si>
  <si>
    <r>
      <t xml:space="preserve">List of the challenges written by the students that goes to column VARIOUS (3 post-its): </t>
    </r>
    <r>
      <rPr>
        <sz val="11"/>
        <rFont val="Calibri"/>
        <family val="2"/>
      </rPr>
      <t>Un cambio de sistema, la economia (más distribución del dinero, mejorar los líderes), Individualismo</t>
    </r>
  </si>
  <si>
    <t>Write the list of challenges, in the order chosen by students, for each EU topic</t>
  </si>
  <si>
    <r>
      <t xml:space="preserve">EU Topic 1 Health, demographic change and wellbeing (2 post-its): </t>
    </r>
    <r>
      <rPr>
        <sz val="11"/>
        <rFont val="Calibri"/>
        <family val="2"/>
      </rPr>
      <t>Sanidad, ayuda a las familias más necesitadas</t>
    </r>
  </si>
  <si>
    <t>Total: 18</t>
  </si>
  <si>
    <r>
      <t>EU Topic 2 Food security (1 post-it)</t>
    </r>
    <r>
      <rPr>
        <sz val="11"/>
        <rFont val="Calibri"/>
        <family val="2"/>
      </rPr>
      <t>: Comida más barata cobran demasiado</t>
    </r>
  </si>
  <si>
    <t>EU Topic 3 Sustainable agriculture and the Bioeconomy: 0 post-its</t>
  </si>
  <si>
    <t>EU Topic 4 Secure, clean and efficient energy: 0 post-it</t>
  </si>
  <si>
    <t>EU Topic 5 Smart, green and integrated transport: 0 post-it</t>
  </si>
  <si>
    <t>EU Topic 6 Climate action, and environment (1 post-it): No contaminar</t>
  </si>
  <si>
    <t>FG4- Our priorities for the world- EU Societal Challenges</t>
  </si>
  <si>
    <r>
      <t>EU Topic 7 Inclusive, innovative and reflective societies (14 post-its):</t>
    </r>
    <r>
      <rPr>
        <sz val="11"/>
        <rFont val="Calibri"/>
        <family val="2"/>
      </rPr>
      <t xml:space="preserve"> Racismo, Wifi en todas partes, Igualdad de género, no a la discriminación, no explotar a los del sur, dar conciencia a los jóvenes, educación gratuita y de calidad, ofrecer a todo el mundo las mismas oportunidades,la explotación de gente, cambio de sistema educativo (menos deberes, más descanso entre clases), Ayuda a los vagabundos, acceso mundial a la tecnología,  explotación de los paises pobres, la paz, </t>
    </r>
  </si>
  <si>
    <r>
      <t xml:space="preserve">EU Topic 8 Secure societies -freedom and security (2 post-its): </t>
    </r>
    <r>
      <rPr>
        <sz val="11"/>
        <rFont val="Calibri"/>
        <family val="2"/>
      </rPr>
      <t>Robos, que no vengan los criminales</t>
    </r>
  </si>
  <si>
    <t>Retos sociales de su barrio:</t>
  </si>
  <si>
    <t>Els estudiants ordenen els EU Challenges com:</t>
  </si>
  <si>
    <t>Problemas económicos de la gente, robos, discriminación y machismo, falta de parques</t>
  </si>
  <si>
    <t>Write the list of arguments in favor of the relevance of each topic</t>
  </si>
  <si>
    <t>EU Topic 7 Inclusive, innovative and reflective societies:</t>
  </si>
  <si>
    <t>Retos sociales de España:</t>
  </si>
  <si>
    <t>EU Topic 1 Health, demographic change and wellbeing:</t>
  </si>
  <si>
    <t>Sistema educativo (ponen muchos deberes), bulling directo y a través de internet, problemas económicos, wifi para todos, paro, sanidad (listas de espera largas, recortes sobre los trabajadores, abandono de los pacientes, abandono de los dependientes, abandono de los inmigrantes), corrupción, individualismo (el sistema capitalista solo piensa en el norte).</t>
  </si>
  <si>
    <t>EU Topic 6 Climate action, and environment:</t>
  </si>
  <si>
    <t>EU Topic 8 Secure societies -freedom and security:</t>
  </si>
  <si>
    <t>POINT 9</t>
  </si>
  <si>
    <t>Els estudiants ordenen els tópics que ells han escrit i que han inclós en el Challenge 7  per ordre d'importància</t>
  </si>
  <si>
    <t>Cambio de sistema educativo, la explotación del sur, Racismo / Igualdad de género (2 al mismo nivel), Cambio de sistema, Individualisme, ayudar a los vagabundos, wifi en todos los barrios, acceso a la tecnología mundial, comida más barata.</t>
  </si>
  <si>
    <t>FG4-Challenges-Castellbisbal</t>
  </si>
  <si>
    <t>Number of post-its in column VARIOUS: 0</t>
  </si>
  <si>
    <t>03/03/2016 from 12:30 to 14:30</t>
  </si>
  <si>
    <t>List of the challenges written by the students that goes to column VARIOUS:</t>
  </si>
  <si>
    <t>EU Topic 1 Health, demographic change and wellbeing (6 post-its):  enfermetats, les enfermetats (càncer), trobar cura a enfermetats desconegudes, trobar cura certer malalties importants, curar enfermetats perilloses (càncer, amneas) i prevenir enfermetats (zica), poder investigar cures per a algunes malalties.</t>
  </si>
  <si>
    <r>
      <t>EU Topic 2 Food security (1 post-it):</t>
    </r>
    <r>
      <rPr>
        <sz val="11"/>
        <rFont val="Calibri"/>
        <family val="2"/>
      </rPr>
      <t xml:space="preserve"> Seguretat alimentaria</t>
    </r>
  </si>
  <si>
    <t>Boys:  5</t>
  </si>
  <si>
    <r>
      <t>EU Topic 3 Sustainable agriculture and the Bioeconomy (2 post-its):</t>
    </r>
    <r>
      <rPr>
        <sz val="11"/>
        <rFont val="Calibri"/>
        <family val="2"/>
      </rPr>
      <t xml:space="preserve"> Sobreexplotació pesquera (pq estem acabant amb moltes espècies), explotació d'animals (exploten als animals per produïr carn i en unes condicions molt dolentes)</t>
    </r>
  </si>
  <si>
    <t>Girls: 6</t>
  </si>
  <si>
    <t>EU Topic 4 Secure, clean and efficient energy (0 post-it)</t>
  </si>
  <si>
    <r>
      <t>EU Topic 6 Climate action, and environment (6 post-its):</t>
    </r>
    <r>
      <rPr>
        <sz val="11"/>
        <rFont val="Calibri"/>
        <family val="2"/>
      </rPr>
      <t xml:space="preserve"> Contaminació, Reduir la contaminació, contaminació (estem destruint el planeta), conservar el planeta (canvi climatic), la contaminació, contaminar menys</t>
    </r>
  </si>
  <si>
    <r>
      <t>EU Topic 7 Inclusive, innovative and reflective societies (3 post-its)</t>
    </r>
    <r>
      <rPr>
        <sz val="11"/>
        <rFont val="Calibri"/>
        <family val="2"/>
      </rPr>
      <t>: Més atenció als refugiats, atendre als refugiats, crear espais amb tecnología per a poder abastir als refugiats i les seves necessitats repartits per les zones més afectades.</t>
    </r>
  </si>
  <si>
    <r>
      <t>EU Topic 8 Secure societies -freedom and security (3 post-its):</t>
    </r>
    <r>
      <rPr>
        <sz val="11"/>
        <rFont val="Calibri"/>
        <family val="2"/>
      </rPr>
      <t xml:space="preserve"> controlar les xarxes "malignes" com els yihaidistes o els que manipulen a la gent a travès de les xarxes socials, major seguretat a internet contra pederastes i psicópates, acabar amb el terrorisme d'estat islàmic.</t>
    </r>
  </si>
  <si>
    <t>Retos sociales de su pueblo:</t>
  </si>
  <si>
    <t>Els estudiants ordenen els topics per importancia com:</t>
  </si>
  <si>
    <t>Botigues, semàfors, espai per als joves (climatitzat, amb ordinadors, que es pugui parlar, divertir), un espai sense gravetat, cinema, bolera, carting, paintball, millorar el bus de l'estació, centre cultural i/o artístic</t>
  </si>
  <si>
    <t>Take notes about the reasons and the arguments that students use to distribute the EU topics by importance</t>
  </si>
  <si>
    <t>1-2-3 Mateixa importancia pq són molt semblants</t>
  </si>
  <si>
    <t>4-5-6 Mateixa importància pq són molt semblants</t>
  </si>
  <si>
    <t>Bons presidents (que siguin joves), eliminar la corrupció, reduir el fracàs escolar (+ descans entre classes, incentivar als alumnes, incentiu econòmic), sortir de la crisi, desigualtats rics/pobres, racisme, bulling, retallades en sanitat i edicació, maltractament animal, ajudar als refugiats, guerra, atur.</t>
  </si>
  <si>
    <t>7-8 Mateixa importància pq són molt semblants</t>
  </si>
  <si>
    <t>FG5-Dialogue Castellbisbal</t>
  </si>
  <si>
    <t>Stage 5</t>
  </si>
  <si>
    <t>Trancripción de los vídeos en que los alumnos muestran en su programa las conclusiones a las que han llegado después de hacer las entrevistas.</t>
  </si>
  <si>
    <t>Helena Gonzáles and Oriol Marimon</t>
  </si>
  <si>
    <t>Blue table: Radio De Lux</t>
  </si>
  <si>
    <t>03/03/2016 from 8:00 to 9:55</t>
  </si>
  <si>
    <t>A la meitat no els importa el que s'estigui investigant, tothom hauria d'estar informat sobre el que s'investiga en els laboratoris. Hi ha coses més importants, com ara les malalties, els nostres orígens i les noves tecnologíes. S'ha d'investigar absolutament tot.</t>
  </si>
  <si>
    <t>Red table: Tele Cantina</t>
  </si>
  <si>
    <t>Total: 12</t>
  </si>
  <si>
    <t>Hi ha gent a qui no interessa la ciència. Si busquen informació, ho fan a travès d'internet, principalment de Wikipedia. Creuen que la informació que hi ha a internet es fiable, ja que si algú ho ha escrit allà, serà veritat. Tot i així, 1 entrevistat (de 10) diu que la informació cal contrastar-la. El que més voldrien saber són les noves tendències, les malalties que s'estan intantant curar i coneixer l'espai extrior.</t>
  </si>
  <si>
    <t>Boys:  6</t>
  </si>
  <si>
    <t>Green table: Canal de Youtube Castellbisbal.cat</t>
  </si>
  <si>
    <t>2 de cada 5 persones entrevistades (10 persones entrevistades) volen dedicar-se a la ciència. Creuen que a Espanya no hi ha treball per als científics, però que sí n'hi ha a l'extranger, com a USA o Finlandia. Cap entrevistat coneix directament a cap científic, i que els hi soni, Einstein i Punset. Si poguessin parlar amb un científic voldrien saber que està investigant. Com a conclusió creuen que hi ha molt poca gent interessada amb la ciència.</t>
  </si>
  <si>
    <t>Science and Me, Dialogue between scientists and society</t>
  </si>
  <si>
    <t>Abajo las preguntas que se ofrecen a los alumnos, y en rojo los cambios que ellos han hecho</t>
  </si>
  <si>
    <t>PREGUNTES EQUIP BLAU: ● ¿T’importa (INTERESSA) el que s’està investigant actualment en ciència? ¿Què és el que més t’importa (INTERESSA)? 
● ¿Creus que la gent hauria de saber el que s’està investigant en ciència actualment? ¿Per què?
● ¿Creus que hi ha coses que la ciència investiga més importants que d’altres? ¿Quines?
● ¿Creus que hi ha coses que millor no investigar? ¿Quines?</t>
  </si>
  <si>
    <r>
      <t xml:space="preserve">PREGUNTES EQUIP VERMELL: </t>
    </r>
    <r>
      <rPr>
        <sz val="11"/>
        <color rgb="FF000000"/>
        <rFont val="Calibri"/>
        <family val="2"/>
      </rPr>
      <t xml:space="preserve">● Si vols saber alguna cosa sobre ciència, on ho busques? A on vas? </t>
    </r>
    <r>
      <rPr>
        <b/>
        <sz val="11"/>
        <color rgb="FFFF0000"/>
        <rFont val="Calibri"/>
        <family val="2"/>
      </rPr>
      <t xml:space="preserve">EN QUINES PÀGINES HO BUSQUES?AMB QUI HO BUSQUES? 
</t>
    </r>
    <r>
      <rPr>
        <sz val="11"/>
        <color rgb="FF000000"/>
        <rFont val="Calibri"/>
        <family val="2"/>
      </rPr>
      <t xml:space="preserve">● A qui preguntes quan vols saber alguna cosa de ciència?
● Creus que son fonts fiables d’informació? Et pots creure el que et diuen? Per què? </t>
    </r>
    <r>
      <rPr>
        <b/>
        <sz val="11"/>
        <color rgb="FFFF0000"/>
        <rFont val="Calibri"/>
        <family val="2"/>
      </rPr>
      <t xml:space="preserve">/ QUINA COSA ÉS LA QUE MÉS T'INTERESSA DE LA CIÈNCIA? QUE FARIES AMB AQUESTA INFORMACIÓ / EN EL FUTUR, VOLDRIES FER ALGUNA COSA RELACIONADA AMB LA CIENCIA? QUÈ?
</t>
    </r>
  </si>
  <si>
    <t>PREGUNTES EQUIP VERD: ● Coneixes a algun científic/a? A qui? Cóm el vas conèixer? 
● Has parlat mai amb un científic/a? Com va ser? On? De què vau parlar?
● Si poguessis parlar amb un científic/a, què li preguntaries? Per què? / DE GRAN ET VOLS DEDICAR A OUN OFICI RELACIONAT AMB LA CIENCIA? QUIN SERIA? ON ANIRIES PER INFORMAR-TE? / CREUS QUE A L'ESTRANGER HI HA MÉS OPORTUNITATS DE TROBAR FEINA RELACIONADA AMB LA CIENCIA? ON?</t>
  </si>
  <si>
    <t>Take a picture of the groups of post-it around each job</t>
  </si>
  <si>
    <t>Trabajos, sus características, y si son más de Hombre, Mujer o Neutro</t>
  </si>
  <si>
    <t>Geólogo (N)</t>
  </si>
  <si>
    <t>Responsable (N), Historia (H), Inteligente (N), [Fósiles, antiguedades, ruinas (H)], viajar (N), [Volcanes, minerales (H)]</t>
  </si>
  <si>
    <t>Astrónomo (H)</t>
  </si>
  <si>
    <t>[Grande, Fuerte (H)], valiente (N), responsable (N), viajar (N), respetuoso (M), nocturno (H), entender la luz (N)</t>
  </si>
  <si>
    <t>Total: 10</t>
  </si>
  <si>
    <t>Inventor (H)</t>
  </si>
  <si>
    <t>Mente grande (H), listo (H), mucha imaginación (H), decidido (N), atrevido (N), habilidoso (H)</t>
  </si>
  <si>
    <t>Químico (N)</t>
  </si>
  <si>
    <t>Malvado (N), calvo (H), imaginativo (H), que te guste hacer experimentos (H), mutar animales o células (N), Responsable (H), listo (H), organizado (M)</t>
  </si>
  <si>
    <t>Girls: 1</t>
  </si>
  <si>
    <t>Veterinario (M)</t>
  </si>
  <si>
    <t>Paciente (M), que le gusten los animales (M), que cuide los animales (M), buena persona (H), habilidoso (N), valiente (N).</t>
  </si>
  <si>
    <t>Consell de Cent. Grup de Diversificació</t>
  </si>
  <si>
    <t>Guess Who: Gender inequality; girls barriers in STEM</t>
  </si>
  <si>
    <t>SE TRATA DEL GRUPO DE DIVERSIFICACIÓN. 2 DE ELLOS NO CONECEN EL IDIOMA Y LA MAYORIA NO ENTIENDE LOS EJERCICIOS TAL Y COMO ESTÁN PLANTEADOS. REBAJAMOS EL NIVEL PARA ADAPTAR-NOS AL GRUPO.</t>
  </si>
  <si>
    <t>FG6-Gender Santa Eulalia</t>
  </si>
  <si>
    <t>4/03/2016 from 9:00 to 11:00</t>
  </si>
  <si>
    <t>Ingeniero (H)</t>
  </si>
  <si>
    <t>Inteligente (N), Ingenioso (N), Imaginativo (M), Espabilado (M), Maníaco (H)</t>
  </si>
  <si>
    <t>Confiado (N), Paciente (H), Cariñoso (M), Cuidadoso (M), Valiente (N)</t>
  </si>
  <si>
    <t>Los chicos son pacientes pq aguantan a las chicas (una chica)</t>
  </si>
  <si>
    <t>Químico (H/N)</t>
  </si>
  <si>
    <t>Hábil (H), Ágil (H), Cuidadoso (M), Inteligente (N), Responsable (N)</t>
  </si>
  <si>
    <t>Hombres hábiles en mecánica, mujeres en coser</t>
  </si>
  <si>
    <t>Deportista (H/N)</t>
  </si>
  <si>
    <t>Confianza en sí mismo (N), Motivado (H), Positivo (N), Fuerte (H), Constante (N), Imparable (N), Fuerza interior (N)</t>
  </si>
  <si>
    <t>Mujeres son cotillas</t>
  </si>
  <si>
    <t>Girls: 13</t>
  </si>
  <si>
    <t>Astronauta (H)</t>
  </si>
  <si>
    <t>Valiente (N), Curioso (N), Resistente (M), Aventurero (N), Paciente (H)</t>
  </si>
  <si>
    <t>Las mujeres imaginan lo que quieren y los hombres se lo consiguen</t>
  </si>
  <si>
    <t>Policia (N)</t>
  </si>
  <si>
    <t>Valiente (N), Culto (N), leal (N), Fuerte (H), Inteligente (N), Astuto (N)</t>
  </si>
  <si>
    <t>Las mujeres cuidan mejor a los niños</t>
  </si>
  <si>
    <t>Las mujeres se rinden más fácil</t>
  </si>
  <si>
    <t>Un solo chico en una clase llena de chicas es un regalo. Al revés es una putada. Algunas chicas escojerian la carrera por la cantidad de chicos que hay. SI solo hay chicos, se lo pensarian.</t>
  </si>
  <si>
    <t>FG6-Gender-Castellbisbal</t>
  </si>
  <si>
    <t>Treball 1: Geólogo/a (H)</t>
  </si>
  <si>
    <t>Trabajo 2: Veterinario / a (M)</t>
  </si>
  <si>
    <t>Trabajo 3: Astronomo/a (H)</t>
  </si>
  <si>
    <t>Boys:  3</t>
  </si>
  <si>
    <t>Trabajo 5: Invetor/a (H)</t>
  </si>
  <si>
    <t>FG6- Guess Who - Gender inequality; girls barriers in STEM</t>
  </si>
  <si>
    <t>Se presentan los trabajos listados abajo. Se pregunta por características de cada uno. Se pregunta si asocian el trabajo a hombres o a mujeres (se marca entre paréntesis). Se hace lo mismo para cada característica. No da tiempo de ver los vídeos. H=Hombre / M=Mujer / N=Neutro</t>
  </si>
  <si>
    <t>Aire libre (N), tranquilidad (M), curiosidad (N)</t>
  </si>
  <si>
    <t>Que te gusten los animales (N), sin escrúpulos (N), ser buena persona (N), ser habilidoso (M)</t>
  </si>
  <si>
    <t>Lunático (N), paciente y curioso (M), que te guste el espacio (N)</t>
  </si>
  <si>
    <t>Preciso y exacto (N tirando a M), curioso (N), habilidoso (M), Cuidadoso (M)</t>
  </si>
  <si>
    <t>Trabajo 4: Químico/a (N)</t>
  </si>
  <si>
    <t>Imaginativo (N), perfeccionista (M), práctico (H)</t>
  </si>
  <si>
    <t>Participants</t>
  </si>
  <si>
    <t>Boys</t>
  </si>
  <si>
    <t>Girls</t>
  </si>
  <si>
    <t>Low</t>
  </si>
  <si>
    <t>Medium</t>
  </si>
  <si>
    <t>TOTAL</t>
  </si>
  <si>
    <t>Girls: 18</t>
  </si>
  <si>
    <t>Boys:  13</t>
  </si>
  <si>
    <t>FG1 STEM Careers in Labour Market</t>
  </si>
  <si>
    <t>Characteristics of a Good Job</t>
  </si>
  <si>
    <t>Entrepreneur</t>
  </si>
  <si>
    <t>Pilot</t>
  </si>
  <si>
    <t>Soccer Player</t>
  </si>
  <si>
    <t>Architect</t>
  </si>
  <si>
    <t>Travel</t>
  </si>
  <si>
    <t>Lenguagues</t>
  </si>
  <si>
    <t>High Salary (3)</t>
  </si>
  <si>
    <t>Be your own boss (3)</t>
  </si>
  <si>
    <t>Have your own schedule (3)</t>
  </si>
  <si>
    <t>Internet Access</t>
  </si>
  <si>
    <t>Characteristics of a STEM job</t>
  </si>
  <si>
    <t>Study a lot during a lot of time</t>
  </si>
  <si>
    <t>You have to be good</t>
  </si>
  <si>
    <t>It does not have many job opportunities</t>
  </si>
  <si>
    <t>You do not have your own schedule</t>
  </si>
  <si>
    <t xml:space="preserve">Good Jobs </t>
  </si>
  <si>
    <t>little work and effortlessly</t>
  </si>
  <si>
    <t>FG2 Science related stereotypes</t>
  </si>
  <si>
    <t>SCIENTIST</t>
  </si>
  <si>
    <t>20 students / 11 boys / 9 girls / Low socio-economic level</t>
  </si>
  <si>
    <t>50 students / 24 boys / 26 girls / Low socio-economic level</t>
  </si>
  <si>
    <t xml:space="preserve">Study STEM carrers is too difficult </t>
  </si>
  <si>
    <t>Are geeks and nerds</t>
  </si>
  <si>
    <t>Are social misfits</t>
  </si>
  <si>
    <t>Are beaten and humilliated</t>
  </si>
  <si>
    <t>Marry among themselves</t>
  </si>
  <si>
    <t>Always talk about science</t>
  </si>
  <si>
    <t>even with no-scientific people</t>
  </si>
  <si>
    <t>Always use scientific lenguage,</t>
  </si>
  <si>
    <t>As a young</t>
  </si>
  <si>
    <t>As an adult</t>
  </si>
  <si>
    <t>In labs there is a boss who manage everything</t>
  </si>
  <si>
    <t>Research groups have little money (to research and to salaries) due to pollitacl issues</t>
  </si>
  <si>
    <t>Is requiered a great self confidence</t>
  </si>
  <si>
    <t>In bold stereotyps identified by students</t>
  </si>
  <si>
    <t>No free time, as they work a lot</t>
  </si>
  <si>
    <t>Invent thinks to solve their personal problems</t>
  </si>
  <si>
    <t>You have to be motivated by scientific phenomena</t>
  </si>
  <si>
    <t>FG3 Ethical issues in scientific research</t>
  </si>
  <si>
    <t>31 students / 12 boys / 19 girls / Low and Medium socio-economic level</t>
  </si>
  <si>
    <t>No significant differences between low and medium in how the students have ordered cards</t>
  </si>
  <si>
    <t xml:space="preserve">Deffinition of ethics </t>
  </si>
  <si>
    <t>Research must have a utility. Researchers must ask themselves ¿WHY?</t>
  </si>
  <si>
    <t xml:space="preserve">Always "utility" is related with "what is useful for humans" </t>
  </si>
  <si>
    <t>Research must be necessary, must solve problems.</t>
  </si>
  <si>
    <t>Animal rights have to be taken into account</t>
  </si>
  <si>
    <t>Recreating extinc live only if extinction is a human fault</t>
  </si>
  <si>
    <t>By Students</t>
  </si>
  <si>
    <t>research on animals and non-human primates.</t>
  </si>
  <si>
    <t>privacy and data protection issues,</t>
  </si>
  <si>
    <t>the use of human embryonic stem cells,</t>
  </si>
  <si>
    <t>the involvement of children, patients, vulnerable populations,</t>
  </si>
  <si>
    <r>
      <rPr>
        <b/>
        <sz val="11"/>
        <color rgb="FF000000"/>
        <rFont val="Calibri"/>
        <family val="2"/>
      </rPr>
      <t>By EU</t>
    </r>
    <r>
      <rPr>
        <sz val="11"/>
        <color rgb="FF000000"/>
        <rFont val="Calibri"/>
        <family val="2"/>
      </rPr>
      <t>: https://ec.europa.eu/programmes/horizon2020/en/h2020-section/ethics</t>
    </r>
  </si>
  <si>
    <t>avoiding fabrication, falsification, plagiarism or other research misconduct</t>
  </si>
  <si>
    <t>comply with ethical principles of Charter of Fundamental Rights of the European Union and the European Convention on Human Rights.</t>
  </si>
  <si>
    <t>Total</t>
  </si>
  <si>
    <t>FG4- EU Societal Challenges</t>
  </si>
  <si>
    <t>29 students / 14 boys / 15 girls / Low and Medium socio-economic level</t>
  </si>
  <si>
    <t>Number of Post-its</t>
  </si>
  <si>
    <t>Challenge</t>
  </si>
  <si>
    <t>Health, demographic change and wellbeing</t>
  </si>
  <si>
    <t>Food security</t>
  </si>
  <si>
    <t>Sustainable agriculture and the Bioeconomy</t>
  </si>
  <si>
    <t>Secure, clean and efficient energy</t>
  </si>
  <si>
    <t>Smart, green and integrated transport</t>
  </si>
  <si>
    <t>Climate action, and environment</t>
  </si>
  <si>
    <t xml:space="preserve"> Inclusive, innovative and reflective societies </t>
  </si>
  <si>
    <t>Secure societies -freedom and security</t>
  </si>
  <si>
    <t>% of Post-its</t>
  </si>
  <si>
    <t>Health  Wellbeing</t>
  </si>
  <si>
    <t>Food   security</t>
  </si>
  <si>
    <t>Agriculture  Bioeconomy</t>
  </si>
  <si>
    <t>Clean   energy</t>
  </si>
  <si>
    <t>Green transport</t>
  </si>
  <si>
    <t>Environment</t>
  </si>
  <si>
    <t xml:space="preserve">Inclusive societies </t>
  </si>
  <si>
    <t>Secure societies</t>
  </si>
  <si>
    <t>FG5- Dialogue between scientists and society</t>
  </si>
  <si>
    <t>12 students / 6 boys / 6 girls / Medium socio-economic level</t>
  </si>
  <si>
    <t>Blue team</t>
  </si>
  <si>
    <t>Most of the students don't care about current research, despite all of them agree it's important we can access to that information</t>
  </si>
  <si>
    <t>There are topics to be research more important than others: Cure of diseases., new technologies, our origins</t>
  </si>
  <si>
    <t>There shouldnt be any "forbidden topic". Everything can be researched</t>
  </si>
  <si>
    <t>Red team</t>
  </si>
  <si>
    <t>All students find the information in the Internet. The favourite source is wikipedia.</t>
  </si>
  <si>
    <t>90% of the students belive what is published on the internet, no matter the source "If someone wrote it, that one should know about it"</t>
  </si>
  <si>
    <t>The students doesn't care a lot about science. Maybe about new drugs to treat diseases, the space and new technologies</t>
  </si>
  <si>
    <t>Green team</t>
  </si>
  <si>
    <t>Students think that there is no scientific jobs in Spain. If you want to study science, you need to go abroad to find a job (USA or Finland)</t>
  </si>
  <si>
    <t>They don't know scientists personally. They just can name Punset and Einstein.</t>
  </si>
  <si>
    <t>If they can talk to a scientist, they would talk about their research.</t>
  </si>
  <si>
    <t>39 students / 17 boys / 22 girls / Low and Medium socio-economic level</t>
  </si>
  <si>
    <t xml:space="preserve">FG6- Gender inequality and girl’s barriers in STEM  </t>
  </si>
  <si>
    <t>Concell de cent</t>
  </si>
  <si>
    <t>Castellbisbal</t>
  </si>
  <si>
    <t>Male</t>
  </si>
  <si>
    <t>Female</t>
  </si>
  <si>
    <t>Neutral</t>
  </si>
  <si>
    <t>Geólogo</t>
  </si>
  <si>
    <t>N</t>
  </si>
  <si>
    <t>Ingeniero</t>
  </si>
  <si>
    <t>Geologist</t>
  </si>
  <si>
    <t>Responsable</t>
  </si>
  <si>
    <t>Inteligente</t>
  </si>
  <si>
    <t>Tranquilo</t>
  </si>
  <si>
    <t>Astronomer</t>
  </si>
  <si>
    <t>Ingenioso</t>
  </si>
  <si>
    <t>Curioso</t>
  </si>
  <si>
    <t>Inventor</t>
  </si>
  <si>
    <t>Historiador</t>
  </si>
  <si>
    <t>Imaginativo</t>
  </si>
  <si>
    <t>Disfruta del aire libre</t>
  </si>
  <si>
    <t>Chemist</t>
  </si>
  <si>
    <t>Viajero</t>
  </si>
  <si>
    <t>Espabilado</t>
  </si>
  <si>
    <t>Vet</t>
  </si>
  <si>
    <t>Amor por volcanes, rocas</t>
  </si>
  <si>
    <t>Maníaco</t>
  </si>
  <si>
    <t>PERCENT</t>
  </si>
  <si>
    <t>Astronomo</t>
  </si>
  <si>
    <t>Grande</t>
  </si>
  <si>
    <t>Valiente</t>
  </si>
  <si>
    <t>Pciente</t>
  </si>
  <si>
    <t>Fuerte</t>
  </si>
  <si>
    <t>Resistente</t>
  </si>
  <si>
    <t>Nocturno</t>
  </si>
  <si>
    <t>Aventuraro</t>
  </si>
  <si>
    <t>Paciente</t>
  </si>
  <si>
    <t>Respetuoso</t>
  </si>
  <si>
    <t>Policia</t>
  </si>
  <si>
    <t>Mente grande</t>
  </si>
  <si>
    <t>Listo</t>
  </si>
  <si>
    <t>Culto</t>
  </si>
  <si>
    <t>Perfeccionista</t>
  </si>
  <si>
    <t>Leal</t>
  </si>
  <si>
    <t>Práctico</t>
  </si>
  <si>
    <t>Decidido</t>
  </si>
  <si>
    <t>Atrevido</t>
  </si>
  <si>
    <t>Habilidoso</t>
  </si>
  <si>
    <t>Astuto</t>
  </si>
  <si>
    <t>Químico</t>
  </si>
  <si>
    <t>Malvado</t>
  </si>
  <si>
    <t>Hábil</t>
  </si>
  <si>
    <t>Preciso</t>
  </si>
  <si>
    <t>Calvo</t>
  </si>
  <si>
    <t>Ágil</t>
  </si>
  <si>
    <t>Cuidadoso</t>
  </si>
  <si>
    <t>Organizado</t>
  </si>
  <si>
    <t>Experimentador</t>
  </si>
  <si>
    <t>Veterinario</t>
  </si>
  <si>
    <t>Confiado</t>
  </si>
  <si>
    <t>Ama los animales</t>
  </si>
  <si>
    <t>Buena persona</t>
  </si>
  <si>
    <t>Cariñoso</t>
  </si>
  <si>
    <t>Adjetivos</t>
  </si>
  <si>
    <t>Poco escrupuloso</t>
  </si>
  <si>
    <t>Adjetivos (%)</t>
  </si>
  <si>
    <t>Deportista</t>
  </si>
  <si>
    <t>Confiado en sí mismo</t>
  </si>
  <si>
    <t>Motivado</t>
  </si>
  <si>
    <t>Positivo</t>
  </si>
  <si>
    <t>Constante</t>
  </si>
  <si>
    <t>Verde: Masculino y Femenino</t>
  </si>
  <si>
    <t>Imparable</t>
  </si>
  <si>
    <t>Azul: Masculino</t>
  </si>
  <si>
    <t>Rosa: Femenino</t>
  </si>
  <si>
    <t>Género</t>
  </si>
  <si>
    <t>Genero</t>
  </si>
  <si>
    <t>Aventurero</t>
  </si>
  <si>
    <t>FEMALE</t>
  </si>
  <si>
    <t>MALE</t>
  </si>
  <si>
    <t>NEUTRAL</t>
  </si>
  <si>
    <t>Confianza en si mismo</t>
  </si>
  <si>
    <t>No escrupuloso</t>
  </si>
  <si>
    <t>No cuento los verdes</t>
  </si>
  <si>
    <t>Arriesgado</t>
  </si>
  <si>
    <t>She loves animals</t>
  </si>
  <si>
    <t>Strong</t>
  </si>
  <si>
    <t>Curious</t>
  </si>
  <si>
    <t>Astute</t>
  </si>
  <si>
    <t>Affectionate</t>
  </si>
  <si>
    <t>Smart</t>
  </si>
  <si>
    <t>Imaginative</t>
  </si>
  <si>
    <t>Daring</t>
  </si>
  <si>
    <t>Careful</t>
  </si>
  <si>
    <t>Traveler</t>
  </si>
  <si>
    <t>Clever</t>
  </si>
  <si>
    <t>Adventurous</t>
  </si>
  <si>
    <t>Respectful</t>
  </si>
  <si>
    <t>Practical</t>
  </si>
  <si>
    <t>Brave</t>
  </si>
  <si>
    <t>Constant</t>
  </si>
  <si>
    <t>Organized</t>
  </si>
  <si>
    <t>Agile</t>
  </si>
  <si>
    <t>Responsible</t>
  </si>
  <si>
    <t>Cult</t>
  </si>
  <si>
    <t>Motivated</t>
  </si>
  <si>
    <t>Skillful</t>
  </si>
  <si>
    <t>Witty</t>
  </si>
  <si>
    <t>Perfectionist</t>
  </si>
  <si>
    <t>Experimenter</t>
  </si>
  <si>
    <t>Decided</t>
  </si>
  <si>
    <t>Loyal</t>
  </si>
  <si>
    <t>Resistant</t>
  </si>
  <si>
    <t>No scrupulous</t>
  </si>
  <si>
    <t>Self-confidence</t>
  </si>
  <si>
    <t>Risky</t>
  </si>
  <si>
    <t>Positive</t>
  </si>
  <si>
    <t>Precise</t>
  </si>
  <si>
    <t>Unstoppable</t>
  </si>
  <si>
    <t>Patient</t>
  </si>
  <si>
    <t>Calm</t>
  </si>
  <si>
    <t>no cuento los verdes</t>
  </si>
  <si>
    <t>Amor x los volcanes = arriesgado</t>
  </si>
  <si>
    <t>cuento los verdes de otros sitios</t>
  </si>
  <si>
    <t>Challenges in EU</t>
  </si>
  <si>
    <r>
      <rPr>
        <b/>
        <sz val="11"/>
        <rFont val="Calibri"/>
        <family val="2"/>
      </rPr>
      <t xml:space="preserve">EU Topic 5 Smart, green and integrated transport (1 post-it): </t>
    </r>
    <r>
      <rPr>
        <sz val="11"/>
        <rFont val="Calibri"/>
        <family val="2"/>
      </rPr>
      <t>Crear i nomès vendre cotxes que no contaminin ni a l'hora de conduir-lo ni al fabricar-lo.</t>
    </r>
  </si>
  <si>
    <t>LOW</t>
  </si>
  <si>
    <t>MEDIUM</t>
  </si>
  <si>
    <t>To cure deseases</t>
  </si>
  <si>
    <t>Overfishing and animal overexplotation</t>
  </si>
  <si>
    <t>-</t>
  </si>
  <si>
    <t>Assistance for nedeed families</t>
  </si>
  <si>
    <t>Prevent theft</t>
  </si>
  <si>
    <t>Non-contaminating cars</t>
  </si>
  <si>
    <t>Racism, gender inequality, discrimination, bad educational system, exploitation of southern countries, free and quality education wanted, unequal opportunities</t>
  </si>
  <si>
    <t>Aid to refugees</t>
  </si>
  <si>
    <t>Not to pollute</t>
  </si>
  <si>
    <t>Cheaped food</t>
  </si>
  <si>
    <t>Islamic terrorism,  internet security</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</si>
</sst>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dd/mm/yyyy"/>
    <numFmt numFmtId="165" formatCode="0.0"/>
  </numFmts>
  <fonts count="16" x14ac:knownFonts="1">
    <font>
      <sz val="11"/>
      <color rgb="FF000000"/>
      <name val="Calibri"/>
      <family val="2"/>
    </font>
    <font>
      <sz val="12"/>
      <color theme="1"/>
      <name val="Calibri"/>
      <family val="2"/>
      <scheme val="minor"/>
    </font>
    <font>
      <sz val="12"/>
      <color theme="1"/>
      <name val="Calibri"/>
      <family val="2"/>
      <scheme val="minor"/>
    </font>
    <font>
      <sz val="12"/>
      <color theme="1"/>
      <name val="Calibri"/>
      <family val="2"/>
      <scheme val="minor"/>
    </font>
    <font>
      <b/>
      <sz val="12"/>
      <color rgb="FF000000"/>
      <name val="Cambria"/>
      <family val="1"/>
    </font>
    <font>
      <b/>
      <sz val="12"/>
      <color rgb="FF000000"/>
      <name val="Calibri"/>
      <family val="2"/>
    </font>
    <font>
      <sz val="12"/>
      <color rgb="FF000000"/>
      <name val="Cambria"/>
      <family val="1"/>
    </font>
    <font>
      <sz val="11"/>
      <name val="Calibri"/>
      <family val="2"/>
    </font>
    <font>
      <b/>
      <sz val="11"/>
      <color rgb="FF000000"/>
      <name val="Calibri"/>
      <family val="2"/>
    </font>
    <font>
      <b/>
      <sz val="11"/>
      <name val="Calibri"/>
      <family val="2"/>
    </font>
    <font>
      <b/>
      <sz val="11"/>
      <color rgb="FFFF0000"/>
      <name val="Calibri"/>
      <family val="2"/>
    </font>
    <font>
      <sz val="12"/>
      <name val="Cambria"/>
      <family val="1"/>
    </font>
    <font>
      <sz val="8"/>
      <name val="Calibri"/>
      <family val="2"/>
    </font>
    <font>
      <u/>
      <sz val="11"/>
      <color theme="10"/>
      <name val="Calibri"/>
      <family val="2"/>
    </font>
    <font>
      <u/>
      <sz val="11"/>
      <color theme="11"/>
      <name val="Calibri"/>
      <family val="2"/>
    </font>
    <font>
      <b/>
      <sz val="12"/>
      <color theme="1"/>
      <name val="Calibri"/>
      <family val="2"/>
      <scheme val="minor"/>
    </font>
  </fonts>
  <fills count="13">
    <fill>
      <patternFill patternType="none"/>
    </fill>
    <fill>
      <patternFill patternType="gray125"/>
    </fill>
    <fill>
      <patternFill patternType="solid">
        <fgColor rgb="FFFFFFFF"/>
        <bgColor rgb="FFFFFFCC"/>
      </patternFill>
    </fill>
    <fill>
      <patternFill patternType="solid">
        <fgColor theme="6" tint="0.59999389629810485"/>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3" tint="0.79998168889431442"/>
        <bgColor indexed="64"/>
      </patternFill>
    </fill>
    <fill>
      <patternFill patternType="solid">
        <fgColor rgb="FFCCFFCC"/>
        <bgColor indexed="64"/>
      </patternFill>
    </fill>
    <fill>
      <patternFill patternType="solid">
        <fgColor theme="6" tint="0.39997558519241921"/>
        <bgColor indexed="64"/>
      </patternFill>
    </fill>
    <fill>
      <patternFill patternType="solid">
        <fgColor theme="3" tint="0.39997558519241921"/>
        <bgColor indexed="64"/>
      </patternFill>
    </fill>
    <fill>
      <patternFill patternType="solid">
        <fgColor theme="6" tint="0.79998168889431442"/>
        <bgColor indexed="64"/>
      </patternFill>
    </fill>
    <fill>
      <patternFill patternType="solid">
        <fgColor theme="7" tint="0.59999389629810485"/>
        <bgColor indexed="64"/>
      </patternFill>
    </fill>
  </fills>
  <borders count="33">
    <border>
      <left/>
      <right/>
      <top/>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diagonal/>
    </border>
    <border>
      <left/>
      <right style="medium">
        <color auto="1"/>
      </right>
      <top/>
      <bottom/>
      <diagonal/>
    </border>
    <border>
      <left style="medium">
        <color auto="1"/>
      </left>
      <right style="medium">
        <color auto="1"/>
      </right>
      <top/>
      <bottom style="medium">
        <color auto="1"/>
      </bottom>
      <diagonal/>
    </border>
    <border>
      <left/>
      <right style="medium">
        <color auto="1"/>
      </right>
      <top/>
      <bottom style="medium">
        <color auto="1"/>
      </bottom>
      <diagonal/>
    </border>
    <border>
      <left style="medium">
        <color auto="1"/>
      </left>
      <right style="medium">
        <color auto="1"/>
      </right>
      <top style="medium">
        <color auto="1"/>
      </top>
      <bottom/>
      <diagonal/>
    </border>
    <border>
      <left/>
      <right style="medium">
        <color auto="1"/>
      </right>
      <top style="medium">
        <color auto="1"/>
      </top>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diagonal/>
    </border>
    <border>
      <left/>
      <right style="medium">
        <color auto="1"/>
      </right>
      <top style="thin">
        <color auto="1"/>
      </top>
      <bottom/>
      <diagonal/>
    </border>
    <border>
      <left/>
      <right style="medium">
        <color auto="1"/>
      </right>
      <top/>
      <bottom style="thin">
        <color auto="1"/>
      </bottom>
      <diagonal/>
    </border>
    <border>
      <left style="medium">
        <color auto="1"/>
      </left>
      <right style="medium">
        <color auto="1"/>
      </right>
      <top/>
      <bottom style="thin">
        <color auto="1"/>
      </bottom>
      <diagonal/>
    </border>
    <border>
      <left style="thin">
        <color auto="1"/>
      </left>
      <right style="medium">
        <color auto="1"/>
      </right>
      <top/>
      <bottom/>
      <diagonal/>
    </border>
    <border>
      <left style="thin">
        <color auto="1"/>
      </left>
      <right style="medium">
        <color auto="1"/>
      </right>
      <top/>
      <bottom style="medium">
        <color auto="1"/>
      </bottom>
      <diagonal/>
    </border>
    <border>
      <left/>
      <right/>
      <top/>
      <bottom style="medium">
        <color auto="1"/>
      </bottom>
      <diagonal/>
    </border>
    <border>
      <left style="medium">
        <color auto="1"/>
      </left>
      <right style="medium">
        <color auto="1"/>
      </right>
      <top style="thin">
        <color auto="1"/>
      </top>
      <bottom style="medium">
        <color auto="1"/>
      </bottom>
      <diagonal/>
    </border>
    <border>
      <left style="medium">
        <color auto="1"/>
      </left>
      <right style="thin">
        <color auto="1"/>
      </right>
      <top/>
      <bottom/>
      <diagonal/>
    </border>
    <border>
      <left style="thin">
        <color auto="1"/>
      </left>
      <right style="thin">
        <color auto="1"/>
      </right>
      <top style="thin">
        <color auto="1"/>
      </top>
      <bottom/>
      <diagonal/>
    </border>
    <border>
      <left/>
      <right style="thin">
        <color auto="1"/>
      </right>
      <top style="thin">
        <color auto="1"/>
      </top>
      <bottom/>
      <diagonal/>
    </border>
    <border>
      <left/>
      <right style="thin">
        <color auto="1"/>
      </right>
      <top/>
      <bottom/>
      <diagonal/>
    </border>
    <border>
      <left style="thin">
        <color auto="1"/>
      </left>
      <right style="thin">
        <color auto="1"/>
      </right>
      <top/>
      <bottom style="thin">
        <color auto="1"/>
      </bottom>
      <diagonal/>
    </border>
    <border>
      <left/>
      <right style="thin">
        <color auto="1"/>
      </right>
      <top/>
      <bottom style="thin">
        <color auto="1"/>
      </bottom>
      <diagonal/>
    </border>
    <border>
      <left style="thin">
        <color auto="1"/>
      </left>
      <right style="thin">
        <color auto="1"/>
      </right>
      <top/>
      <bottom/>
      <diagonal/>
    </border>
    <border>
      <left style="medium">
        <color auto="1"/>
      </left>
      <right/>
      <top style="medium">
        <color auto="1"/>
      </top>
      <bottom/>
      <diagonal/>
    </border>
    <border>
      <left/>
      <right/>
      <top style="medium">
        <color auto="1"/>
      </top>
      <bottom/>
      <diagonal/>
    </border>
    <border>
      <left style="medium">
        <color auto="1"/>
      </left>
      <right/>
      <top style="medium">
        <color auto="1"/>
      </top>
      <bottom style="medium">
        <color auto="1"/>
      </bottom>
      <diagonal/>
    </border>
    <border>
      <left style="medium">
        <color auto="1"/>
      </left>
      <right/>
      <top/>
      <bottom/>
      <diagonal/>
    </border>
    <border>
      <left style="medium">
        <color auto="1"/>
      </left>
      <right/>
      <top/>
      <bottom style="medium">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59">
    <xf numFmtId="0" fontId="0" fillId="0" borderId="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3" fillId="0" borderId="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2" fillId="0" borderId="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cellStyleXfs>
  <cellXfs count="152">
    <xf numFmtId="0" fontId="0" fillId="0" borderId="0" xfId="0"/>
    <xf numFmtId="0" fontId="0" fillId="0" borderId="1" xfId="0" applyFont="1" applyBorder="1" applyAlignment="1">
      <alignment horizontal="left" vertical="center" wrapText="1"/>
    </xf>
    <xf numFmtId="164" fontId="0" fillId="0" borderId="1" xfId="0" applyNumberFormat="1" applyFont="1" applyBorder="1" applyAlignment="1">
      <alignment horizontal="left" vertical="center" wrapText="1"/>
    </xf>
    <xf numFmtId="0" fontId="0" fillId="0" borderId="8" xfId="0" applyFont="1" applyBorder="1" applyAlignment="1">
      <alignment horizontal="left" vertical="center" wrapText="1"/>
    </xf>
    <xf numFmtId="0" fontId="4" fillId="0" borderId="2" xfId="0" applyFont="1" applyBorder="1" applyAlignment="1">
      <alignment horizontal="left" vertical="center" wrapText="1"/>
    </xf>
    <xf numFmtId="0" fontId="0" fillId="0" borderId="4" xfId="0" applyFont="1" applyBorder="1" applyAlignment="1">
      <alignment horizontal="left" vertical="center" wrapText="1"/>
    </xf>
    <xf numFmtId="0" fontId="0" fillId="0" borderId="6" xfId="0" applyFont="1" applyBorder="1" applyAlignment="1">
      <alignment horizontal="left" vertical="center" wrapText="1"/>
    </xf>
    <xf numFmtId="0" fontId="6" fillId="0" borderId="2" xfId="0" applyFont="1" applyBorder="1" applyAlignment="1">
      <alignment horizontal="left" vertical="center" wrapText="1"/>
    </xf>
    <xf numFmtId="0" fontId="6" fillId="0" borderId="14" xfId="0" applyFont="1" applyBorder="1" applyAlignment="1">
      <alignment horizontal="left" vertical="center" wrapText="1"/>
    </xf>
    <xf numFmtId="0" fontId="7" fillId="0" borderId="21" xfId="0" applyFont="1" applyBorder="1" applyAlignment="1">
      <alignment horizontal="left" vertical="center" wrapText="1"/>
    </xf>
    <xf numFmtId="0" fontId="7" fillId="0" borderId="22" xfId="0" applyFont="1" applyBorder="1" applyAlignment="1">
      <alignment horizontal="left" vertical="center" wrapText="1"/>
    </xf>
    <xf numFmtId="0" fontId="9" fillId="0" borderId="22" xfId="0" applyFont="1" applyBorder="1" applyAlignment="1">
      <alignment horizontal="left" vertical="center" wrapText="1"/>
    </xf>
    <xf numFmtId="0" fontId="9" fillId="0" borderId="24" xfId="0" applyFont="1" applyBorder="1" applyAlignment="1">
      <alignment horizontal="left" vertical="center" wrapText="1"/>
    </xf>
    <xf numFmtId="0" fontId="0" fillId="0" borderId="0" xfId="0" applyFont="1" applyBorder="1" applyAlignment="1">
      <alignment horizontal="left" vertical="center" wrapText="1"/>
    </xf>
    <xf numFmtId="0" fontId="7" fillId="0" borderId="24" xfId="0" applyFont="1" applyBorder="1" applyAlignment="1">
      <alignment horizontal="left" vertical="center" wrapText="1"/>
    </xf>
    <xf numFmtId="0" fontId="0" fillId="2" borderId="21" xfId="0" applyFont="1" applyFill="1" applyBorder="1" applyAlignment="1">
      <alignment horizontal="left" vertical="center" wrapText="1"/>
    </xf>
    <xf numFmtId="0" fontId="9" fillId="0" borderId="20" xfId="0" applyFont="1" applyBorder="1" applyAlignment="1">
      <alignment horizontal="left" vertical="center" wrapText="1"/>
    </xf>
    <xf numFmtId="0" fontId="7" fillId="0" borderId="20" xfId="0" applyFont="1" applyBorder="1" applyAlignment="1">
      <alignment horizontal="left" vertical="center" wrapText="1"/>
    </xf>
    <xf numFmtId="0" fontId="7" fillId="0" borderId="25" xfId="0" applyFont="1" applyBorder="1" applyAlignment="1">
      <alignment horizontal="left" vertical="center" wrapText="1"/>
    </xf>
    <xf numFmtId="0" fontId="6" fillId="0" borderId="27" xfId="0" applyFont="1" applyBorder="1" applyAlignment="1">
      <alignment horizontal="left" vertical="center" wrapText="1"/>
    </xf>
    <xf numFmtId="0" fontId="4" fillId="0" borderId="0" xfId="0" applyFont="1" applyBorder="1" applyAlignment="1">
      <alignment horizontal="left" vertical="center" wrapText="1"/>
    </xf>
    <xf numFmtId="0" fontId="7" fillId="0" borderId="0" xfId="0" applyFont="1" applyBorder="1" applyAlignment="1">
      <alignment horizontal="left" vertical="center" wrapText="1"/>
    </xf>
    <xf numFmtId="0" fontId="0" fillId="0" borderId="17" xfId="0" applyFont="1" applyBorder="1" applyAlignment="1">
      <alignment horizontal="left" vertical="center" wrapText="1"/>
    </xf>
    <xf numFmtId="0" fontId="0" fillId="0" borderId="0" xfId="0" applyFont="1" applyAlignment="1">
      <alignment wrapText="1" shrinkToFit="1"/>
    </xf>
    <xf numFmtId="0" fontId="0" fillId="0" borderId="0" xfId="0" applyAlignment="1">
      <alignment wrapText="1" shrinkToFit="1"/>
    </xf>
    <xf numFmtId="0" fontId="0" fillId="0" borderId="31" xfId="0" applyFont="1" applyBorder="1" applyAlignment="1">
      <alignment wrapText="1" shrinkToFit="1"/>
    </xf>
    <xf numFmtId="0" fontId="0" fillId="0" borderId="32" xfId="0" applyFont="1" applyBorder="1" applyAlignment="1">
      <alignment wrapText="1" shrinkToFit="1"/>
    </xf>
    <xf numFmtId="0" fontId="4" fillId="0" borderId="2" xfId="0" applyFont="1" applyBorder="1" applyAlignment="1">
      <alignment horizontal="center" vertical="center" wrapText="1" shrinkToFit="1"/>
    </xf>
    <xf numFmtId="0" fontId="4" fillId="0" borderId="3" xfId="0" applyFont="1" applyBorder="1" applyAlignment="1">
      <alignment horizontal="center" vertical="center" wrapText="1" shrinkToFit="1"/>
    </xf>
    <xf numFmtId="0" fontId="0" fillId="0" borderId="1" xfId="0" applyFont="1" applyBorder="1" applyAlignment="1">
      <alignment horizontal="left" vertical="center" wrapText="1" shrinkToFit="1"/>
    </xf>
    <xf numFmtId="0" fontId="5" fillId="0" borderId="8" xfId="0" applyFont="1" applyBorder="1" applyAlignment="1">
      <alignment vertical="center" wrapText="1" shrinkToFit="1"/>
    </xf>
    <xf numFmtId="0" fontId="0" fillId="0" borderId="2" xfId="0" applyFont="1" applyBorder="1" applyAlignment="1">
      <alignment horizontal="left" vertical="center" wrapText="1" shrinkToFit="1"/>
    </xf>
    <xf numFmtId="0" fontId="0" fillId="0" borderId="3" xfId="0" applyFont="1" applyBorder="1" applyAlignment="1">
      <alignment wrapText="1" shrinkToFit="1"/>
    </xf>
    <xf numFmtId="0" fontId="5" fillId="0" borderId="4" xfId="0" applyFont="1" applyBorder="1" applyAlignment="1">
      <alignment vertical="center" wrapText="1" shrinkToFit="1"/>
    </xf>
    <xf numFmtId="0" fontId="0" fillId="0" borderId="4" xfId="0" applyFont="1" applyBorder="1" applyAlignment="1">
      <alignment wrapText="1" shrinkToFit="1"/>
    </xf>
    <xf numFmtId="0" fontId="0" fillId="0" borderId="5" xfId="0" applyFont="1" applyBorder="1" applyAlignment="1">
      <alignment wrapText="1" shrinkToFit="1"/>
    </xf>
    <xf numFmtId="164" fontId="0" fillId="0" borderId="1" xfId="0" applyNumberFormat="1" applyFont="1" applyBorder="1" applyAlignment="1">
      <alignment horizontal="left" vertical="center" wrapText="1" shrinkToFit="1"/>
    </xf>
    <xf numFmtId="0" fontId="0" fillId="0" borderId="20" xfId="0" applyFont="1" applyBorder="1" applyAlignment="1">
      <alignment vertical="center" wrapText="1" shrinkToFit="1"/>
    </xf>
    <xf numFmtId="0" fontId="0" fillId="0" borderId="25" xfId="0" applyFont="1" applyBorder="1" applyAlignment="1">
      <alignment vertical="center" wrapText="1" shrinkToFit="1"/>
    </xf>
    <xf numFmtId="0" fontId="0" fillId="0" borderId="23" xfId="0" applyFont="1" applyBorder="1" applyAlignment="1">
      <alignment vertical="center" wrapText="1" shrinkToFit="1"/>
    </xf>
    <xf numFmtId="0" fontId="0" fillId="0" borderId="6" xfId="0" applyFont="1" applyBorder="1" applyAlignment="1">
      <alignment wrapText="1" shrinkToFit="1"/>
    </xf>
    <xf numFmtId="0" fontId="0" fillId="0" borderId="7" xfId="0" applyFont="1" applyBorder="1" applyAlignment="1">
      <alignment wrapText="1" shrinkToFit="1"/>
    </xf>
    <xf numFmtId="0" fontId="6" fillId="0" borderId="8" xfId="0" applyFont="1" applyBorder="1" applyAlignment="1">
      <alignment horizontal="left" vertical="top" wrapText="1" shrinkToFit="1"/>
    </xf>
    <xf numFmtId="0" fontId="6" fillId="0" borderId="8" xfId="0" applyFont="1" applyBorder="1" applyAlignment="1">
      <alignment vertical="top" wrapText="1" shrinkToFit="1"/>
    </xf>
    <xf numFmtId="0" fontId="0" fillId="0" borderId="4" xfId="0" applyFont="1" applyBorder="1" applyAlignment="1">
      <alignment vertical="center" wrapText="1" shrinkToFit="1"/>
    </xf>
    <xf numFmtId="0" fontId="7" fillId="0" borderId="4" xfId="0" applyFont="1" applyBorder="1" applyAlignment="1">
      <alignment horizontal="left" vertical="center" wrapText="1" shrinkToFit="1"/>
    </xf>
    <xf numFmtId="0" fontId="0" fillId="0" borderId="4" xfId="0" applyFont="1" applyBorder="1" applyAlignment="1">
      <alignment horizontal="left" vertical="center" wrapText="1" shrinkToFit="1"/>
    </xf>
    <xf numFmtId="0" fontId="5" fillId="0" borderId="6" xfId="0" applyFont="1" applyBorder="1" applyAlignment="1">
      <alignment vertical="center" wrapText="1" shrinkToFit="1"/>
    </xf>
    <xf numFmtId="0" fontId="0" fillId="0" borderId="6" xfId="0" applyFont="1" applyBorder="1" applyAlignment="1">
      <alignment horizontal="left" vertical="center" wrapText="1" shrinkToFit="1"/>
    </xf>
    <xf numFmtId="0" fontId="7" fillId="0" borderId="6" xfId="0" applyFont="1" applyBorder="1" applyAlignment="1">
      <alignment horizontal="left" vertical="center" wrapText="1" shrinkToFit="1"/>
    </xf>
    <xf numFmtId="0" fontId="4" fillId="0" borderId="8" xfId="0" applyFont="1" applyBorder="1" applyAlignment="1">
      <alignment vertical="center" wrapText="1" shrinkToFit="1"/>
    </xf>
    <xf numFmtId="0" fontId="6" fillId="0" borderId="8" xfId="0" applyFont="1" applyBorder="1" applyAlignment="1">
      <alignment wrapText="1" shrinkToFit="1"/>
    </xf>
    <xf numFmtId="0" fontId="0" fillId="0" borderId="9" xfId="0" applyFont="1" applyBorder="1" applyAlignment="1">
      <alignment wrapText="1" shrinkToFit="1"/>
    </xf>
    <xf numFmtId="0" fontId="4" fillId="0" borderId="4" xfId="0" applyFont="1" applyBorder="1" applyAlignment="1">
      <alignment vertical="center" wrapText="1" shrinkToFit="1"/>
    </xf>
    <xf numFmtId="0" fontId="4" fillId="0" borderId="6" xfId="0" applyFont="1" applyBorder="1" applyAlignment="1">
      <alignment vertical="center" wrapText="1" shrinkToFit="1"/>
    </xf>
    <xf numFmtId="0" fontId="0" fillId="0" borderId="8" xfId="0" applyFont="1" applyBorder="1" applyAlignment="1">
      <alignment horizontal="left" vertical="center" wrapText="1" shrinkToFit="1"/>
    </xf>
    <xf numFmtId="0" fontId="0" fillId="0" borderId="0" xfId="0" applyFont="1" applyAlignment="1">
      <alignment horizontal="left" vertical="center" wrapText="1" shrinkToFit="1"/>
    </xf>
    <xf numFmtId="0" fontId="0" fillId="0" borderId="0" xfId="0" applyAlignment="1">
      <alignment horizontal="left" vertical="center" wrapText="1" shrinkToFit="1"/>
    </xf>
    <xf numFmtId="0" fontId="4" fillId="0" borderId="2" xfId="0" applyFont="1" applyBorder="1" applyAlignment="1">
      <alignment horizontal="left" vertical="center" wrapText="1" shrinkToFit="1"/>
    </xf>
    <xf numFmtId="0" fontId="4" fillId="0" borderId="3" xfId="0" applyFont="1" applyBorder="1" applyAlignment="1">
      <alignment horizontal="left" vertical="center" wrapText="1" shrinkToFit="1"/>
    </xf>
    <xf numFmtId="0" fontId="0" fillId="0" borderId="9" xfId="0" applyFont="1" applyBorder="1" applyAlignment="1">
      <alignment horizontal="left" vertical="center" wrapText="1" shrinkToFit="1"/>
    </xf>
    <xf numFmtId="0" fontId="0" fillId="0" borderId="5" xfId="0" applyFont="1" applyBorder="1" applyAlignment="1">
      <alignment horizontal="left" vertical="center" wrapText="1" shrinkToFit="1"/>
    </xf>
    <xf numFmtId="0" fontId="0" fillId="0" borderId="0" xfId="0" applyFont="1" applyAlignment="1">
      <alignment horizontal="left" vertical="center" wrapText="1"/>
    </xf>
    <xf numFmtId="0" fontId="0" fillId="0" borderId="0" xfId="0" applyAlignment="1">
      <alignment horizontal="left" vertical="center"/>
    </xf>
    <xf numFmtId="0" fontId="4" fillId="0" borderId="3" xfId="0" applyFont="1" applyBorder="1" applyAlignment="1">
      <alignment horizontal="left" vertical="center" wrapText="1"/>
    </xf>
    <xf numFmtId="0" fontId="0" fillId="0" borderId="0" xfId="0" applyAlignment="1">
      <alignment horizontal="left" vertical="center" wrapText="1"/>
    </xf>
    <xf numFmtId="0" fontId="6" fillId="0" borderId="3" xfId="0" applyFont="1" applyBorder="1" applyAlignment="1">
      <alignment horizontal="left" vertical="center" wrapText="1"/>
    </xf>
    <xf numFmtId="0" fontId="4" fillId="0" borderId="8" xfId="0" applyFont="1" applyBorder="1" applyAlignment="1">
      <alignment horizontal="left" vertical="center" wrapText="1"/>
    </xf>
    <xf numFmtId="0" fontId="6" fillId="0" borderId="8" xfId="0" applyFont="1" applyBorder="1" applyAlignment="1">
      <alignment horizontal="left" vertical="center" wrapText="1"/>
    </xf>
    <xf numFmtId="0" fontId="6" fillId="0" borderId="9" xfId="0" applyFont="1" applyBorder="1" applyAlignment="1">
      <alignment horizontal="left" vertical="center" wrapText="1"/>
    </xf>
    <xf numFmtId="0" fontId="6" fillId="0" borderId="12" xfId="0" applyFont="1" applyBorder="1" applyAlignment="1">
      <alignment horizontal="left" vertical="center" wrapText="1"/>
    </xf>
    <xf numFmtId="0" fontId="6" fillId="0" borderId="5" xfId="0" applyFont="1" applyBorder="1" applyAlignment="1">
      <alignment horizontal="left" vertical="center" wrapText="1"/>
    </xf>
    <xf numFmtId="0" fontId="6" fillId="0" borderId="13" xfId="0" applyFont="1" applyBorder="1" applyAlignment="1">
      <alignment horizontal="left" vertical="center" wrapText="1"/>
    </xf>
    <xf numFmtId="0" fontId="6" fillId="0" borderId="0" xfId="0" applyFont="1" applyBorder="1" applyAlignment="1">
      <alignment horizontal="left" vertical="center" wrapText="1"/>
    </xf>
    <xf numFmtId="0" fontId="6" fillId="0" borderId="15" xfId="0" applyFont="1" applyBorder="1" applyAlignment="1">
      <alignment horizontal="left" vertical="center" wrapText="1"/>
    </xf>
    <xf numFmtId="0" fontId="6" fillId="0" borderId="0" xfId="0" applyFont="1" applyAlignment="1">
      <alignment horizontal="left" vertical="center" wrapText="1"/>
    </xf>
    <xf numFmtId="0" fontId="6" fillId="0" borderId="16" xfId="0" applyFont="1" applyBorder="1" applyAlignment="1">
      <alignment horizontal="left" vertical="center" wrapText="1"/>
    </xf>
    <xf numFmtId="0" fontId="6" fillId="0" borderId="7" xfId="0" applyFont="1" applyBorder="1" applyAlignment="1">
      <alignment horizontal="left" vertical="center" wrapText="1"/>
    </xf>
    <xf numFmtId="0" fontId="6" fillId="0" borderId="17" xfId="0" applyFont="1" applyBorder="1" applyAlignment="1">
      <alignment horizontal="left" vertical="center" wrapText="1"/>
    </xf>
    <xf numFmtId="0" fontId="6" fillId="0" borderId="6" xfId="0" applyFont="1" applyBorder="1" applyAlignment="1">
      <alignment horizontal="left" vertical="center" wrapText="1"/>
    </xf>
    <xf numFmtId="0" fontId="4" fillId="0" borderId="19" xfId="0" applyFont="1" applyBorder="1" applyAlignment="1">
      <alignment horizontal="left" vertical="center" wrapText="1"/>
    </xf>
    <xf numFmtId="0" fontId="4" fillId="0" borderId="9" xfId="0" applyFont="1" applyBorder="1" applyAlignment="1">
      <alignment horizontal="left" vertical="center" wrapText="1"/>
    </xf>
    <xf numFmtId="0" fontId="4" fillId="0" borderId="26" xfId="0" applyFont="1" applyBorder="1" applyAlignment="1">
      <alignment horizontal="left" vertical="center" wrapText="1"/>
    </xf>
    <xf numFmtId="0" fontId="0" fillId="0" borderId="3" xfId="0" applyFont="1" applyBorder="1" applyAlignment="1">
      <alignment horizontal="left" vertical="center" wrapText="1"/>
    </xf>
    <xf numFmtId="0" fontId="11" fillId="0" borderId="29" xfId="0" applyFont="1" applyBorder="1" applyAlignment="1">
      <alignment horizontal="left" vertical="center" wrapText="1"/>
    </xf>
    <xf numFmtId="0" fontId="0" fillId="0" borderId="5" xfId="0" applyFont="1" applyBorder="1" applyAlignment="1">
      <alignment horizontal="left" vertical="center" wrapText="1"/>
    </xf>
    <xf numFmtId="0" fontId="0" fillId="0" borderId="7" xfId="0" applyFont="1" applyBorder="1" applyAlignment="1">
      <alignment horizontal="left" vertical="center" wrapText="1"/>
    </xf>
    <xf numFmtId="0" fontId="11" fillId="0" borderId="30" xfId="0" applyFont="1" applyBorder="1" applyAlignment="1">
      <alignment horizontal="left" vertical="center" wrapText="1"/>
    </xf>
    <xf numFmtId="0" fontId="0" fillId="0" borderId="9" xfId="0" applyFont="1" applyBorder="1" applyAlignment="1">
      <alignment horizontal="left" vertical="center" wrapText="1"/>
    </xf>
    <xf numFmtId="0" fontId="11" fillId="0" borderId="0" xfId="0" applyFont="1" applyBorder="1" applyAlignment="1">
      <alignment horizontal="left" vertical="center" wrapText="1"/>
    </xf>
    <xf numFmtId="0" fontId="0" fillId="0" borderId="30" xfId="0" applyFont="1" applyBorder="1" applyAlignment="1">
      <alignment horizontal="left" vertical="center" wrapText="1"/>
    </xf>
    <xf numFmtId="0" fontId="8" fillId="0" borderId="0" xfId="0" applyFont="1" applyAlignment="1">
      <alignment horizontal="left" vertical="center" wrapText="1"/>
    </xf>
    <xf numFmtId="0" fontId="0" fillId="0" borderId="0" xfId="0" applyAlignment="1">
      <alignment horizontal="left" vertical="center" wrapText="1"/>
    </xf>
    <xf numFmtId="0" fontId="0" fillId="0" borderId="0" xfId="0" applyAlignment="1">
      <alignment vertical="center" wrapText="1"/>
    </xf>
    <xf numFmtId="0" fontId="3" fillId="0" borderId="0" xfId="35"/>
    <xf numFmtId="0" fontId="0" fillId="0" borderId="0" xfId="0" applyFill="1" applyAlignment="1">
      <alignment vertical="center" wrapText="1"/>
    </xf>
    <xf numFmtId="0" fontId="0" fillId="0" borderId="0" xfId="0" applyFill="1" applyAlignment="1">
      <alignment horizontal="left" vertical="center" wrapText="1"/>
    </xf>
    <xf numFmtId="0" fontId="8" fillId="0" borderId="0" xfId="0" applyFont="1" applyFill="1" applyAlignment="1">
      <alignment vertical="center" wrapText="1"/>
    </xf>
    <xf numFmtId="0" fontId="3" fillId="0" borderId="0" xfId="35" applyAlignment="1">
      <alignment horizontal="center" vertical="center"/>
    </xf>
    <xf numFmtId="0" fontId="3" fillId="0" borderId="0" xfId="35" applyAlignment="1">
      <alignment horizontal="left" vertical="center"/>
    </xf>
    <xf numFmtId="165" fontId="3" fillId="0" borderId="0" xfId="35" applyNumberFormat="1"/>
    <xf numFmtId="0" fontId="2" fillId="0" borderId="0" xfId="50"/>
    <xf numFmtId="0" fontId="2" fillId="5" borderId="0" xfId="50" applyFill="1"/>
    <xf numFmtId="165" fontId="2" fillId="0" borderId="0" xfId="50" applyNumberFormat="1"/>
    <xf numFmtId="0" fontId="2" fillId="6" borderId="0" xfId="50" applyFill="1"/>
    <xf numFmtId="0" fontId="2" fillId="7" borderId="0" xfId="50" applyFill="1"/>
    <xf numFmtId="0" fontId="2" fillId="8" borderId="0" xfId="50" applyFill="1"/>
    <xf numFmtId="0" fontId="2" fillId="9" borderId="0" xfId="50" applyFill="1"/>
    <xf numFmtId="0" fontId="2" fillId="10" borderId="0" xfId="50" applyFill="1"/>
    <xf numFmtId="0" fontId="2" fillId="11" borderId="0" xfId="50" applyFill="1"/>
    <xf numFmtId="0" fontId="2" fillId="3" borderId="0" xfId="50" applyFill="1"/>
    <xf numFmtId="0" fontId="2" fillId="0" borderId="0" xfId="50" applyFill="1"/>
    <xf numFmtId="0" fontId="2" fillId="12" borderId="0" xfId="50" applyFill="1"/>
    <xf numFmtId="0" fontId="2" fillId="0" borderId="0" xfId="50" applyFont="1"/>
    <xf numFmtId="0" fontId="8" fillId="0" borderId="2" xfId="0" applyFont="1" applyBorder="1" applyAlignment="1">
      <alignment horizontal="left" vertical="center" wrapText="1" shrinkToFit="1"/>
    </xf>
    <xf numFmtId="0" fontId="0" fillId="0" borderId="2" xfId="0" applyFont="1" applyBorder="1" applyAlignment="1">
      <alignment horizontal="left" vertical="center" wrapText="1" shrinkToFit="1"/>
    </xf>
    <xf numFmtId="0" fontId="6" fillId="0" borderId="2" xfId="0" applyFont="1" applyBorder="1" applyAlignment="1">
      <alignment horizontal="left" vertical="center" wrapText="1" shrinkToFit="1"/>
    </xf>
    <xf numFmtId="0" fontId="0" fillId="0" borderId="1" xfId="0" applyFont="1" applyBorder="1" applyAlignment="1">
      <alignment horizontal="left" vertical="center" wrapText="1" shrinkToFit="1"/>
    </xf>
    <xf numFmtId="0" fontId="4" fillId="0" borderId="2" xfId="0" applyFont="1" applyBorder="1" applyAlignment="1">
      <alignment horizontal="left" vertical="center" wrapText="1" shrinkToFit="1"/>
    </xf>
    <xf numFmtId="0" fontId="8" fillId="0" borderId="8" xfId="0" applyFont="1" applyBorder="1" applyAlignment="1">
      <alignment horizontal="left" vertical="center" wrapText="1" shrinkToFit="1"/>
    </xf>
    <xf numFmtId="0" fontId="6" fillId="0" borderId="8" xfId="0" applyFont="1" applyBorder="1" applyAlignment="1">
      <alignment horizontal="left" vertical="center" wrapText="1" shrinkToFit="1"/>
    </xf>
    <xf numFmtId="0" fontId="8" fillId="0" borderId="2" xfId="0" applyFont="1" applyBorder="1" applyAlignment="1">
      <alignment horizontal="left" vertical="center" wrapText="1"/>
    </xf>
    <xf numFmtId="0" fontId="0" fillId="0" borderId="2" xfId="0" applyFont="1" applyBorder="1" applyAlignment="1">
      <alignment horizontal="left" vertical="center" wrapText="1"/>
    </xf>
    <xf numFmtId="0" fontId="6" fillId="0" borderId="2" xfId="0" applyFont="1" applyBorder="1" applyAlignment="1">
      <alignment horizontal="left" vertical="center" wrapText="1"/>
    </xf>
    <xf numFmtId="0" fontId="0" fillId="0" borderId="1" xfId="0" applyFont="1" applyBorder="1" applyAlignment="1">
      <alignment horizontal="left" vertical="center" wrapText="1"/>
    </xf>
    <xf numFmtId="0" fontId="4" fillId="0" borderId="2" xfId="0" applyFont="1" applyBorder="1" applyAlignment="1">
      <alignment horizontal="left" vertical="center" wrapText="1"/>
    </xf>
    <xf numFmtId="0" fontId="6" fillId="0" borderId="10" xfId="0" applyFont="1" applyBorder="1" applyAlignment="1">
      <alignment horizontal="left" vertical="center" wrapText="1"/>
    </xf>
    <xf numFmtId="0" fontId="6" fillId="0" borderId="11" xfId="0" applyFont="1" applyBorder="1" applyAlignment="1">
      <alignment horizontal="left" vertical="center" wrapText="1"/>
    </xf>
    <xf numFmtId="0" fontId="6" fillId="0" borderId="14" xfId="0" applyFont="1" applyBorder="1" applyAlignment="1">
      <alignment horizontal="left" vertical="center" wrapText="1"/>
    </xf>
    <xf numFmtId="0" fontId="6" fillId="0" borderId="18" xfId="0" applyFont="1" applyBorder="1" applyAlignment="1">
      <alignment horizontal="left" vertical="center" wrapText="1"/>
    </xf>
    <xf numFmtId="0" fontId="6" fillId="0" borderId="0" xfId="0" applyFont="1" applyBorder="1" applyAlignment="1">
      <alignment horizontal="left" vertical="center" wrapText="1"/>
    </xf>
    <xf numFmtId="0" fontId="0" fillId="0" borderId="0" xfId="0" applyFont="1" applyBorder="1" applyAlignment="1">
      <alignment horizontal="left" vertical="center" wrapText="1"/>
    </xf>
    <xf numFmtId="0" fontId="7" fillId="0" borderId="23" xfId="0" applyFont="1" applyBorder="1" applyAlignment="1">
      <alignment horizontal="left" vertical="center" wrapText="1"/>
    </xf>
    <xf numFmtId="0" fontId="8" fillId="0" borderId="0" xfId="0" applyFont="1" applyBorder="1" applyAlignment="1">
      <alignment horizontal="left" vertical="center" wrapText="1"/>
    </xf>
    <xf numFmtId="0" fontId="9" fillId="0" borderId="20" xfId="0" applyFont="1" applyBorder="1" applyAlignment="1">
      <alignment horizontal="left" vertical="center" wrapText="1"/>
    </xf>
    <xf numFmtId="0" fontId="3" fillId="0" borderId="0" xfId="35" applyAlignment="1">
      <alignment horizontal="center"/>
    </xf>
    <xf numFmtId="0" fontId="6" fillId="0" borderId="28" xfId="0" applyFont="1" applyBorder="1" applyAlignment="1">
      <alignment horizontal="left" vertical="center" wrapText="1"/>
    </xf>
    <xf numFmtId="0" fontId="11" fillId="0" borderId="8" xfId="0" applyFont="1" applyBorder="1" applyAlignment="1">
      <alignment horizontal="left" vertical="center" wrapText="1"/>
    </xf>
    <xf numFmtId="0" fontId="0" fillId="0" borderId="0" xfId="0" applyFont="1" applyAlignment="1">
      <alignment horizontal="left" vertical="center" wrapText="1"/>
    </xf>
    <xf numFmtId="0" fontId="6" fillId="0" borderId="26" xfId="0" applyFont="1" applyBorder="1" applyAlignment="1">
      <alignment horizontal="left" vertical="center" wrapText="1"/>
    </xf>
    <xf numFmtId="0" fontId="2" fillId="4" borderId="0" xfId="50" applyFill="1" applyAlignment="1">
      <alignment horizontal="center"/>
    </xf>
    <xf numFmtId="0" fontId="2" fillId="0" borderId="0" xfId="50" applyAlignment="1">
      <alignment horizontal="center"/>
    </xf>
    <xf numFmtId="0" fontId="8" fillId="0" borderId="0" xfId="0" applyFont="1" applyAlignment="1">
      <alignment horizontal="left" vertical="center" wrapText="1"/>
    </xf>
    <xf numFmtId="0" fontId="8" fillId="0" borderId="0" xfId="0" applyFont="1" applyAlignment="1">
      <alignment horizontal="left" vertical="center" wrapText="1" shrinkToFit="1"/>
    </xf>
    <xf numFmtId="0" fontId="0" fillId="3" borderId="0" xfId="0" applyFill="1" applyAlignment="1">
      <alignment horizontal="center" vertical="center" wrapText="1"/>
    </xf>
    <xf numFmtId="0" fontId="0" fillId="0" borderId="0" xfId="0" applyAlignment="1">
      <alignment horizontal="left" vertical="center" wrapText="1"/>
    </xf>
    <xf numFmtId="0" fontId="8" fillId="0" borderId="0" xfId="0" applyFont="1" applyAlignment="1">
      <alignment horizontal="center" vertical="center" wrapText="1"/>
    </xf>
    <xf numFmtId="0" fontId="0" fillId="0" borderId="0" xfId="0" applyAlignment="1">
      <alignment horizontal="center" vertical="center" wrapText="1"/>
    </xf>
    <xf numFmtId="0" fontId="1" fillId="0" borderId="0" xfId="35" applyFont="1" applyAlignment="1">
      <alignment horizontal="left" vertical="center"/>
    </xf>
    <xf numFmtId="0" fontId="1" fillId="0" borderId="0" xfId="35" applyFont="1" applyAlignment="1">
      <alignment horizontal="left" vertical="center" wrapText="1"/>
    </xf>
    <xf numFmtId="0" fontId="15" fillId="0" borderId="0" xfId="35" applyFont="1" applyAlignment="1">
      <alignment horizontal="center" vertical="center"/>
    </xf>
    <xf numFmtId="0" fontId="15" fillId="0" borderId="0" xfId="35" applyFont="1" applyAlignment="1">
      <alignment vertical="center"/>
    </xf>
  </cellXfs>
  <cellStyles count="59">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7" builtinId="9" hidden="1"/>
    <cellStyle name="Followed Hyperlink" xfId="39" builtinId="9" hidden="1"/>
    <cellStyle name="Followed Hyperlink" xfId="41" builtinId="9" hidden="1"/>
    <cellStyle name="Followed Hyperlink" xfId="43" builtinId="9" hidden="1"/>
    <cellStyle name="Followed Hyperlink" xfId="45" builtinId="9" hidden="1"/>
    <cellStyle name="Followed Hyperlink" xfId="47" builtinId="9" hidden="1"/>
    <cellStyle name="Followed Hyperlink" xfId="49" builtinId="9" hidden="1"/>
    <cellStyle name="Followed Hyperlink" xfId="52" builtinId="9" hidden="1"/>
    <cellStyle name="Followed Hyperlink" xfId="54" builtinId="9" hidden="1"/>
    <cellStyle name="Followed Hyperlink" xfId="56" builtinId="9" hidden="1"/>
    <cellStyle name="Followed Hyperlink" xfId="58"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6" builtinId="8" hidden="1"/>
    <cellStyle name="Hyperlink" xfId="38" builtinId="8" hidden="1"/>
    <cellStyle name="Hyperlink" xfId="40" builtinId="8" hidden="1"/>
    <cellStyle name="Hyperlink" xfId="42" builtinId="8" hidden="1"/>
    <cellStyle name="Hyperlink" xfId="44" builtinId="8" hidden="1"/>
    <cellStyle name="Hyperlink" xfId="46" builtinId="8" hidden="1"/>
    <cellStyle name="Hyperlink" xfId="48" builtinId="8" hidden="1"/>
    <cellStyle name="Hyperlink" xfId="51" builtinId="8" hidden="1"/>
    <cellStyle name="Hyperlink" xfId="53" builtinId="8" hidden="1"/>
    <cellStyle name="Hyperlink" xfId="55" builtinId="8" hidden="1"/>
    <cellStyle name="Hyperlink" xfId="57" builtinId="8" hidden="1"/>
    <cellStyle name="Normal" xfId="0" builtinId="0"/>
    <cellStyle name="Normal 2" xfId="35"/>
    <cellStyle name="Normal 3" xfId="50"/>
  </cellStyles>
  <dxfs count="0"/>
  <tableStyles count="0" defaultTableStyle="TableStyleMedium9" defaultPivotStyle="PivotStyleMedium4"/>
</styleSheet>
</file>

<file path=xl/_rels/workbook.xml.rels><?xml version="1.0" encoding="UTF-8" standalone="yes"?>
<Relationships xmlns="http://schemas.openxmlformats.org/package/2006/relationships"><Relationship Id="rId11" Type="http://schemas.openxmlformats.org/officeDocument/2006/relationships/worksheet" Target="worksheets/sheet11.xml"/><Relationship Id="rId12" Type="http://schemas.openxmlformats.org/officeDocument/2006/relationships/worksheet" Target="worksheets/sheet12.xml"/><Relationship Id="rId13" Type="http://schemas.openxmlformats.org/officeDocument/2006/relationships/worksheet" Target="worksheets/sheet13.xml"/><Relationship Id="rId14" Type="http://schemas.openxmlformats.org/officeDocument/2006/relationships/worksheet" Target="worksheets/sheet14.xml"/><Relationship Id="rId15" Type="http://schemas.openxmlformats.org/officeDocument/2006/relationships/theme" Target="theme/theme1.xml"/><Relationship Id="rId16" Type="http://schemas.openxmlformats.org/officeDocument/2006/relationships/styles" Target="styles.xml"/><Relationship Id="rId17" Type="http://schemas.openxmlformats.org/officeDocument/2006/relationships/sharedStrings" Target="sharedStrings.xml"/><Relationship Id="rId18"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worksheet" Target="worksheets/sheet8.xml"/><Relationship Id="rId9" Type="http://schemas.openxmlformats.org/officeDocument/2006/relationships/worksheet" Target="worksheets/sheet9.xml"/><Relationship Id="rId10" Type="http://schemas.openxmlformats.org/officeDocument/2006/relationships/worksheet" Target="worksheets/sheet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autoTitleDeleted val="1"/>
    <c:plotArea>
      <c:layout>
        <c:manualLayout>
          <c:layoutTarget val="inner"/>
          <c:xMode val="edge"/>
          <c:yMode val="edge"/>
          <c:x val="0.0181652622369572"/>
          <c:y val="0.0464468674517938"/>
          <c:w val="0.936668853893263"/>
          <c:h val="0.716823646610898"/>
        </c:manualLayout>
      </c:layout>
      <c:barChart>
        <c:barDir val="col"/>
        <c:grouping val="clustered"/>
        <c:varyColors val="0"/>
        <c:ser>
          <c:idx val="0"/>
          <c:order val="0"/>
          <c:tx>
            <c:strRef>
              <c:f>Challenges_1st_Analisis!$B$15</c:f>
              <c:strCache>
                <c:ptCount val="1"/>
                <c:pt idx="0">
                  <c:v>Low</c:v>
                </c:pt>
              </c:strCache>
            </c:strRef>
          </c:tx>
          <c:invertIfNegative val="0"/>
          <c:cat>
            <c:strRef>
              <c:f>Challenges_1st_Analisis!$A$16:$A$23</c:f>
              <c:strCache>
                <c:ptCount val="8"/>
                <c:pt idx="0">
                  <c:v>Health  Wellbeing</c:v>
                </c:pt>
                <c:pt idx="1">
                  <c:v>Food   security</c:v>
                </c:pt>
                <c:pt idx="2">
                  <c:v>Agriculture  Bioeconomy</c:v>
                </c:pt>
                <c:pt idx="3">
                  <c:v>Clean   energy</c:v>
                </c:pt>
                <c:pt idx="4">
                  <c:v>Green transport</c:v>
                </c:pt>
                <c:pt idx="5">
                  <c:v>Environment</c:v>
                </c:pt>
                <c:pt idx="6">
                  <c:v>Inclusive societies </c:v>
                </c:pt>
                <c:pt idx="7">
                  <c:v>Secure societies</c:v>
                </c:pt>
              </c:strCache>
            </c:strRef>
          </c:cat>
          <c:val>
            <c:numRef>
              <c:f>Challenges_1st_Analisis!$B$16:$B$23</c:f>
              <c:numCache>
                <c:formatCode>General</c:formatCode>
                <c:ptCount val="8"/>
                <c:pt idx="0">
                  <c:v>10.0</c:v>
                </c:pt>
                <c:pt idx="1">
                  <c:v>5.0</c:v>
                </c:pt>
                <c:pt idx="2">
                  <c:v>0.0</c:v>
                </c:pt>
                <c:pt idx="3">
                  <c:v>0.0</c:v>
                </c:pt>
                <c:pt idx="4">
                  <c:v>0.0</c:v>
                </c:pt>
                <c:pt idx="5">
                  <c:v>5.0</c:v>
                </c:pt>
                <c:pt idx="6">
                  <c:v>70.0</c:v>
                </c:pt>
                <c:pt idx="7">
                  <c:v>10.0</c:v>
                </c:pt>
              </c:numCache>
            </c:numRef>
          </c:val>
        </c:ser>
        <c:ser>
          <c:idx val="1"/>
          <c:order val="1"/>
          <c:tx>
            <c:strRef>
              <c:f>Challenges_1st_Analisis!$C$15</c:f>
              <c:strCache>
                <c:ptCount val="1"/>
                <c:pt idx="0">
                  <c:v>Medium</c:v>
                </c:pt>
              </c:strCache>
            </c:strRef>
          </c:tx>
          <c:invertIfNegative val="0"/>
          <c:cat>
            <c:strRef>
              <c:f>Challenges_1st_Analisis!$A$16:$A$23</c:f>
              <c:strCache>
                <c:ptCount val="8"/>
                <c:pt idx="0">
                  <c:v>Health  Wellbeing</c:v>
                </c:pt>
                <c:pt idx="1">
                  <c:v>Food   security</c:v>
                </c:pt>
                <c:pt idx="2">
                  <c:v>Agriculture  Bioeconomy</c:v>
                </c:pt>
                <c:pt idx="3">
                  <c:v>Clean   energy</c:v>
                </c:pt>
                <c:pt idx="4">
                  <c:v>Green transport</c:v>
                </c:pt>
                <c:pt idx="5">
                  <c:v>Environment</c:v>
                </c:pt>
                <c:pt idx="6">
                  <c:v>Inclusive societies </c:v>
                </c:pt>
                <c:pt idx="7">
                  <c:v>Secure societies</c:v>
                </c:pt>
              </c:strCache>
            </c:strRef>
          </c:cat>
          <c:val>
            <c:numRef>
              <c:f>Challenges_1st_Analisis!$C$16:$C$23</c:f>
              <c:numCache>
                <c:formatCode>0.0</c:formatCode>
                <c:ptCount val="8"/>
                <c:pt idx="0">
                  <c:v>27.27272727272727</c:v>
                </c:pt>
                <c:pt idx="1">
                  <c:v>4.545454545454546</c:v>
                </c:pt>
                <c:pt idx="2">
                  <c:v>9.09090909090909</c:v>
                </c:pt>
                <c:pt idx="3">
                  <c:v>0.0</c:v>
                </c:pt>
                <c:pt idx="4">
                  <c:v>4.545454545454546</c:v>
                </c:pt>
                <c:pt idx="5">
                  <c:v>27.27272727272727</c:v>
                </c:pt>
                <c:pt idx="6">
                  <c:v>13.63636363636363</c:v>
                </c:pt>
                <c:pt idx="7">
                  <c:v>13.63636363636363</c:v>
                </c:pt>
              </c:numCache>
            </c:numRef>
          </c:val>
        </c:ser>
        <c:dLbls>
          <c:showLegendKey val="0"/>
          <c:showVal val="0"/>
          <c:showCatName val="0"/>
          <c:showSerName val="0"/>
          <c:showPercent val="0"/>
          <c:showBubbleSize val="0"/>
        </c:dLbls>
        <c:gapWidth val="150"/>
        <c:axId val="2066550136"/>
        <c:axId val="2074033752"/>
      </c:barChart>
      <c:catAx>
        <c:axId val="2066550136"/>
        <c:scaling>
          <c:orientation val="minMax"/>
        </c:scaling>
        <c:delete val="0"/>
        <c:axPos val="b"/>
        <c:title>
          <c:tx>
            <c:rich>
              <a:bodyPr/>
              <a:lstStyle/>
              <a:p>
                <a:pPr>
                  <a:defRPr sz="1600"/>
                </a:pPr>
                <a:r>
                  <a:rPr lang="en-US" sz="1600"/>
                  <a:t>EU</a:t>
                </a:r>
                <a:r>
                  <a:rPr lang="en-US" sz="1600" baseline="0"/>
                  <a:t> Challenge</a:t>
                </a:r>
              </a:p>
            </c:rich>
          </c:tx>
          <c:layout/>
          <c:overlay val="0"/>
        </c:title>
        <c:majorTickMark val="out"/>
        <c:minorTickMark val="none"/>
        <c:tickLblPos val="nextTo"/>
        <c:spPr>
          <a:ln w="28575">
            <a:solidFill>
              <a:schemeClr val="tx1"/>
            </a:solidFill>
          </a:ln>
        </c:spPr>
        <c:txPr>
          <a:bodyPr/>
          <a:lstStyle/>
          <a:p>
            <a:pPr>
              <a:defRPr sz="1400" b="1" baseline="0"/>
            </a:pPr>
            <a:endParaRPr lang="en-US"/>
          </a:p>
        </c:txPr>
        <c:crossAx val="2074033752"/>
        <c:crosses val="autoZero"/>
        <c:auto val="0"/>
        <c:lblAlgn val="ctr"/>
        <c:lblOffset val="100"/>
        <c:noMultiLvlLbl val="0"/>
      </c:catAx>
      <c:valAx>
        <c:axId val="2074033752"/>
        <c:scaling>
          <c:orientation val="minMax"/>
        </c:scaling>
        <c:delete val="0"/>
        <c:axPos val="r"/>
        <c:majorGridlines>
          <c:spPr>
            <a:ln>
              <a:noFill/>
            </a:ln>
          </c:spPr>
        </c:majorGridlines>
        <c:title>
          <c:tx>
            <c:rich>
              <a:bodyPr/>
              <a:lstStyle/>
              <a:p>
                <a:pPr>
                  <a:defRPr sz="1600"/>
                </a:pPr>
                <a:r>
                  <a:rPr lang="en-US" sz="1600"/>
                  <a:t>% of Post-its</a:t>
                </a:r>
              </a:p>
            </c:rich>
          </c:tx>
          <c:layout>
            <c:manualLayout>
              <c:xMode val="edge"/>
              <c:yMode val="edge"/>
              <c:x val="0.917784915043514"/>
              <c:y val="0.040076147327338"/>
            </c:manualLayout>
          </c:layout>
          <c:overlay val="0"/>
        </c:title>
        <c:numFmt formatCode="General" sourceLinked="1"/>
        <c:majorTickMark val="out"/>
        <c:minorTickMark val="none"/>
        <c:tickLblPos val="nextTo"/>
        <c:spPr>
          <a:ln w="25400">
            <a:solidFill>
              <a:schemeClr val="tx1"/>
            </a:solidFill>
          </a:ln>
        </c:spPr>
        <c:txPr>
          <a:bodyPr/>
          <a:lstStyle/>
          <a:p>
            <a:pPr>
              <a:defRPr sz="1400" b="1"/>
            </a:pPr>
            <a:endParaRPr lang="en-US"/>
          </a:p>
        </c:txPr>
        <c:crossAx val="2066550136"/>
        <c:crosses val="max"/>
        <c:crossBetween val="between"/>
      </c:valAx>
    </c:plotArea>
    <c:legend>
      <c:legendPos val="r"/>
      <c:layout>
        <c:manualLayout>
          <c:xMode val="edge"/>
          <c:yMode val="edge"/>
          <c:x val="0.0821296409156285"/>
          <c:y val="0.00174920509286425"/>
          <c:w val="0.132959432702491"/>
          <c:h val="0.206206962431256"/>
        </c:manualLayout>
      </c:layout>
      <c:overlay val="0"/>
      <c:txPr>
        <a:bodyPr/>
        <a:lstStyle/>
        <a:p>
          <a:pPr>
            <a:defRPr sz="1800" b="1"/>
          </a:pPr>
          <a:endParaRPr lang="en-US"/>
        </a:p>
      </c:txPr>
    </c:legend>
    <c:plotVisOnly val="1"/>
    <c:dispBlanksAs val="gap"/>
    <c:showDLblsOverMax val="0"/>
  </c:chart>
  <c:printSettings>
    <c:headerFooter/>
    <c:pageMargins b="1.0" l="0.75" r="0.75" t="1.0"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autoTitleDeleted val="1"/>
    <c:plotArea>
      <c:layout>
        <c:manualLayout>
          <c:layoutTarget val="inner"/>
          <c:xMode val="edge"/>
          <c:yMode val="edge"/>
          <c:x val="0.0181652622369572"/>
          <c:y val="0.0464468674517938"/>
          <c:w val="0.936668853893263"/>
          <c:h val="0.716823646610898"/>
        </c:manualLayout>
      </c:layout>
      <c:barChart>
        <c:barDir val="col"/>
        <c:grouping val="clustered"/>
        <c:varyColors val="0"/>
        <c:ser>
          <c:idx val="1"/>
          <c:order val="0"/>
          <c:tx>
            <c:strRef>
              <c:f>Challenges_1st_Analisis!$D$15</c:f>
              <c:strCache>
                <c:ptCount val="1"/>
                <c:pt idx="0">
                  <c:v>TOTAL</c:v>
                </c:pt>
              </c:strCache>
            </c:strRef>
          </c:tx>
          <c:spPr>
            <a:solidFill>
              <a:schemeClr val="accent4"/>
            </a:solidFill>
          </c:spPr>
          <c:invertIfNegative val="0"/>
          <c:cat>
            <c:strRef>
              <c:f>Challenges_1st_Analisis!$A$16:$A$23</c:f>
              <c:strCache>
                <c:ptCount val="8"/>
                <c:pt idx="0">
                  <c:v>Health  Wellbeing</c:v>
                </c:pt>
                <c:pt idx="1">
                  <c:v>Food   security</c:v>
                </c:pt>
                <c:pt idx="2">
                  <c:v>Agriculture  Bioeconomy</c:v>
                </c:pt>
                <c:pt idx="3">
                  <c:v>Clean   energy</c:v>
                </c:pt>
                <c:pt idx="4">
                  <c:v>Green transport</c:v>
                </c:pt>
                <c:pt idx="5">
                  <c:v>Environment</c:v>
                </c:pt>
                <c:pt idx="6">
                  <c:v>Inclusive societies </c:v>
                </c:pt>
                <c:pt idx="7">
                  <c:v>Secure societies</c:v>
                </c:pt>
              </c:strCache>
            </c:strRef>
          </c:cat>
          <c:val>
            <c:numRef>
              <c:f>Challenges_1st_Analisis!$D$16:$D$23</c:f>
              <c:numCache>
                <c:formatCode>0.0</c:formatCode>
                <c:ptCount val="8"/>
                <c:pt idx="0">
                  <c:v>19.04761904761905</c:v>
                </c:pt>
                <c:pt idx="1">
                  <c:v>4.761904761904762</c:v>
                </c:pt>
                <c:pt idx="2">
                  <c:v>4.761904761904762</c:v>
                </c:pt>
                <c:pt idx="3">
                  <c:v>0.0</c:v>
                </c:pt>
                <c:pt idx="4">
                  <c:v>2.380952380952381</c:v>
                </c:pt>
                <c:pt idx="5">
                  <c:v>16.66666666666666</c:v>
                </c:pt>
                <c:pt idx="6">
                  <c:v>40.47619047619047</c:v>
                </c:pt>
                <c:pt idx="7">
                  <c:v>11.9047619047619</c:v>
                </c:pt>
              </c:numCache>
            </c:numRef>
          </c:val>
        </c:ser>
        <c:dLbls>
          <c:showLegendKey val="0"/>
          <c:showVal val="0"/>
          <c:showCatName val="0"/>
          <c:showSerName val="0"/>
          <c:showPercent val="0"/>
          <c:showBubbleSize val="0"/>
        </c:dLbls>
        <c:gapWidth val="150"/>
        <c:axId val="2086122872"/>
        <c:axId val="2086163880"/>
      </c:barChart>
      <c:catAx>
        <c:axId val="2086122872"/>
        <c:scaling>
          <c:orientation val="minMax"/>
        </c:scaling>
        <c:delete val="0"/>
        <c:axPos val="b"/>
        <c:title>
          <c:tx>
            <c:rich>
              <a:bodyPr/>
              <a:lstStyle/>
              <a:p>
                <a:pPr>
                  <a:defRPr sz="1600"/>
                </a:pPr>
                <a:r>
                  <a:rPr lang="en-US" sz="1600"/>
                  <a:t>EU</a:t>
                </a:r>
                <a:r>
                  <a:rPr lang="en-US" sz="1600" baseline="0"/>
                  <a:t> Challenge</a:t>
                </a:r>
              </a:p>
            </c:rich>
          </c:tx>
          <c:layout/>
          <c:overlay val="0"/>
        </c:title>
        <c:majorTickMark val="none"/>
        <c:minorTickMark val="none"/>
        <c:tickLblPos val="nextTo"/>
        <c:spPr>
          <a:ln w="28575">
            <a:solidFill>
              <a:schemeClr val="tx1"/>
            </a:solidFill>
          </a:ln>
        </c:spPr>
        <c:txPr>
          <a:bodyPr/>
          <a:lstStyle/>
          <a:p>
            <a:pPr>
              <a:defRPr sz="1400" b="1" baseline="0"/>
            </a:pPr>
            <a:endParaRPr lang="en-US"/>
          </a:p>
        </c:txPr>
        <c:crossAx val="2086163880"/>
        <c:crosses val="autoZero"/>
        <c:auto val="0"/>
        <c:lblAlgn val="ctr"/>
        <c:lblOffset val="100"/>
        <c:noMultiLvlLbl val="0"/>
      </c:catAx>
      <c:valAx>
        <c:axId val="2086163880"/>
        <c:scaling>
          <c:orientation val="minMax"/>
        </c:scaling>
        <c:delete val="0"/>
        <c:axPos val="r"/>
        <c:majorGridlines>
          <c:spPr>
            <a:ln>
              <a:noFill/>
            </a:ln>
          </c:spPr>
        </c:majorGridlines>
        <c:title>
          <c:tx>
            <c:rich>
              <a:bodyPr/>
              <a:lstStyle/>
              <a:p>
                <a:pPr>
                  <a:defRPr sz="1600"/>
                </a:pPr>
                <a:r>
                  <a:rPr lang="en-US" sz="1600"/>
                  <a:t>% of Post-its</a:t>
                </a:r>
              </a:p>
            </c:rich>
          </c:tx>
          <c:layout>
            <c:manualLayout>
              <c:xMode val="edge"/>
              <c:yMode val="edge"/>
              <c:x val="0.917784915043514"/>
              <c:y val="0.040076147327338"/>
            </c:manualLayout>
          </c:layout>
          <c:overlay val="0"/>
        </c:title>
        <c:numFmt formatCode="0" sourceLinked="0"/>
        <c:majorTickMark val="out"/>
        <c:minorTickMark val="none"/>
        <c:tickLblPos val="nextTo"/>
        <c:spPr>
          <a:ln w="25400">
            <a:solidFill>
              <a:schemeClr val="tx1"/>
            </a:solidFill>
          </a:ln>
        </c:spPr>
        <c:txPr>
          <a:bodyPr/>
          <a:lstStyle/>
          <a:p>
            <a:pPr>
              <a:defRPr sz="1400" b="1"/>
            </a:pPr>
            <a:endParaRPr lang="en-US"/>
          </a:p>
        </c:txPr>
        <c:crossAx val="2086122872"/>
        <c:crosses val="max"/>
        <c:crossBetween val="between"/>
      </c:valAx>
    </c:plotArea>
    <c:legend>
      <c:legendPos val="r"/>
      <c:layout>
        <c:manualLayout>
          <c:xMode val="edge"/>
          <c:yMode val="edge"/>
          <c:x val="0.0821296409156285"/>
          <c:y val="0.00174920509286425"/>
          <c:w val="0.132959432702491"/>
          <c:h val="0.206206962431256"/>
        </c:manualLayout>
      </c:layout>
      <c:overlay val="0"/>
      <c:txPr>
        <a:bodyPr/>
        <a:lstStyle/>
        <a:p>
          <a:pPr>
            <a:defRPr sz="1800" b="1"/>
          </a:pPr>
          <a:endParaRPr lang="en-US"/>
        </a:p>
      </c:txPr>
    </c:legend>
    <c:plotVisOnly val="1"/>
    <c:dispBlanksAs val="gap"/>
    <c:showDLblsOverMax val="0"/>
  </c:chart>
  <c:printSettings>
    <c:headerFooter/>
    <c:pageMargins b="1.0" l="0.75" r="0.75" t="1.0"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autoTitleDeleted val="1"/>
    <c:plotArea>
      <c:layout>
        <c:manualLayout>
          <c:layoutTarget val="inner"/>
          <c:xMode val="edge"/>
          <c:yMode val="edge"/>
          <c:x val="0.128103252310852"/>
          <c:y val="0.0524236983842011"/>
          <c:w val="0.741992879150976"/>
          <c:h val="0.757708194913697"/>
        </c:manualLayout>
      </c:layout>
      <c:barChart>
        <c:barDir val="col"/>
        <c:grouping val="percentStacked"/>
        <c:varyColors val="0"/>
        <c:ser>
          <c:idx val="0"/>
          <c:order val="0"/>
          <c:tx>
            <c:strRef>
              <c:f>Gender_1st_Analisis!$K$9</c:f>
              <c:strCache>
                <c:ptCount val="1"/>
                <c:pt idx="0">
                  <c:v>Female</c:v>
                </c:pt>
              </c:strCache>
            </c:strRef>
          </c:tx>
          <c:spPr>
            <a:solidFill>
              <a:schemeClr val="accent4"/>
            </a:solidFill>
          </c:spPr>
          <c:invertIfNegative val="0"/>
          <c:cat>
            <c:strRef>
              <c:f>Gender_1st_Analisis!$J$10:$J$14</c:f>
              <c:strCache>
                <c:ptCount val="5"/>
                <c:pt idx="0">
                  <c:v>Geologist</c:v>
                </c:pt>
                <c:pt idx="1">
                  <c:v>Inventor</c:v>
                </c:pt>
                <c:pt idx="2">
                  <c:v>Astronomer</c:v>
                </c:pt>
                <c:pt idx="3">
                  <c:v>Chemist</c:v>
                </c:pt>
                <c:pt idx="4">
                  <c:v>Vet</c:v>
                </c:pt>
              </c:strCache>
            </c:strRef>
          </c:cat>
          <c:val>
            <c:numRef>
              <c:f>Gender_1st_Analisis!$K$10:$K$14</c:f>
              <c:numCache>
                <c:formatCode>0.0</c:formatCode>
                <c:ptCount val="5"/>
                <c:pt idx="0">
                  <c:v>0.0</c:v>
                </c:pt>
                <c:pt idx="1">
                  <c:v>11.11111111111111</c:v>
                </c:pt>
                <c:pt idx="2">
                  <c:v>13.33333333333333</c:v>
                </c:pt>
                <c:pt idx="3">
                  <c:v>25.0</c:v>
                </c:pt>
                <c:pt idx="4">
                  <c:v>28.57142857142857</c:v>
                </c:pt>
              </c:numCache>
            </c:numRef>
          </c:val>
        </c:ser>
        <c:ser>
          <c:idx val="1"/>
          <c:order val="1"/>
          <c:tx>
            <c:strRef>
              <c:f>Gender_1st_Analisis!$L$9</c:f>
              <c:strCache>
                <c:ptCount val="1"/>
                <c:pt idx="0">
                  <c:v>Male</c:v>
                </c:pt>
              </c:strCache>
            </c:strRef>
          </c:tx>
          <c:spPr>
            <a:solidFill>
              <a:schemeClr val="tx2">
                <a:lumMod val="40000"/>
                <a:lumOff val="60000"/>
              </a:schemeClr>
            </a:solidFill>
          </c:spPr>
          <c:invertIfNegative val="0"/>
          <c:cat>
            <c:strRef>
              <c:f>Gender_1st_Analisis!$J$10:$J$14</c:f>
              <c:strCache>
                <c:ptCount val="5"/>
                <c:pt idx="0">
                  <c:v>Geologist</c:v>
                </c:pt>
                <c:pt idx="1">
                  <c:v>Inventor</c:v>
                </c:pt>
                <c:pt idx="2">
                  <c:v>Astronomer</c:v>
                </c:pt>
                <c:pt idx="3">
                  <c:v>Chemist</c:v>
                </c:pt>
                <c:pt idx="4">
                  <c:v>Vet</c:v>
                </c:pt>
              </c:strCache>
            </c:strRef>
          </c:cat>
          <c:val>
            <c:numRef>
              <c:f>Gender_1st_Analisis!$L$10:$L$14</c:f>
              <c:numCache>
                <c:formatCode>0.0</c:formatCode>
                <c:ptCount val="5"/>
                <c:pt idx="0">
                  <c:v>37.5</c:v>
                </c:pt>
                <c:pt idx="1">
                  <c:v>55.55555555555556</c:v>
                </c:pt>
                <c:pt idx="2">
                  <c:v>53.33333333333334</c:v>
                </c:pt>
                <c:pt idx="3">
                  <c:v>43.75</c:v>
                </c:pt>
                <c:pt idx="4">
                  <c:v>28.57142857142857</c:v>
                </c:pt>
              </c:numCache>
            </c:numRef>
          </c:val>
        </c:ser>
        <c:ser>
          <c:idx val="2"/>
          <c:order val="2"/>
          <c:tx>
            <c:strRef>
              <c:f>Gender_1st_Analisis!$M$9</c:f>
              <c:strCache>
                <c:ptCount val="1"/>
                <c:pt idx="0">
                  <c:v>Neutral</c:v>
                </c:pt>
              </c:strCache>
            </c:strRef>
          </c:tx>
          <c:spPr>
            <a:solidFill>
              <a:schemeClr val="accent3"/>
            </a:solidFill>
          </c:spPr>
          <c:invertIfNegative val="0"/>
          <c:cat>
            <c:strRef>
              <c:f>Gender_1st_Analisis!$J$10:$J$14</c:f>
              <c:strCache>
                <c:ptCount val="5"/>
                <c:pt idx="0">
                  <c:v>Geologist</c:v>
                </c:pt>
                <c:pt idx="1">
                  <c:v>Inventor</c:v>
                </c:pt>
                <c:pt idx="2">
                  <c:v>Astronomer</c:v>
                </c:pt>
                <c:pt idx="3">
                  <c:v>Chemist</c:v>
                </c:pt>
                <c:pt idx="4">
                  <c:v>Vet</c:v>
                </c:pt>
              </c:strCache>
            </c:strRef>
          </c:cat>
          <c:val>
            <c:numRef>
              <c:f>Gender_1st_Analisis!$M$10:$M$14</c:f>
              <c:numCache>
                <c:formatCode>0.0</c:formatCode>
                <c:ptCount val="5"/>
                <c:pt idx="0">
                  <c:v>62.5</c:v>
                </c:pt>
                <c:pt idx="1">
                  <c:v>33.33333333333333</c:v>
                </c:pt>
                <c:pt idx="2">
                  <c:v>33.33333333333333</c:v>
                </c:pt>
                <c:pt idx="3">
                  <c:v>31.25</c:v>
                </c:pt>
                <c:pt idx="4">
                  <c:v>42.85714285714285</c:v>
                </c:pt>
              </c:numCache>
            </c:numRef>
          </c:val>
        </c:ser>
        <c:dLbls>
          <c:showLegendKey val="0"/>
          <c:showVal val="0"/>
          <c:showCatName val="0"/>
          <c:showSerName val="0"/>
          <c:showPercent val="0"/>
          <c:showBubbleSize val="0"/>
        </c:dLbls>
        <c:gapWidth val="75"/>
        <c:overlap val="100"/>
        <c:axId val="2086240264"/>
        <c:axId val="2086243480"/>
      </c:barChart>
      <c:catAx>
        <c:axId val="2086240264"/>
        <c:scaling>
          <c:orientation val="minMax"/>
        </c:scaling>
        <c:delete val="0"/>
        <c:axPos val="b"/>
        <c:majorTickMark val="none"/>
        <c:minorTickMark val="none"/>
        <c:tickLblPos val="nextTo"/>
        <c:spPr>
          <a:ln w="25400">
            <a:solidFill>
              <a:schemeClr val="tx1"/>
            </a:solidFill>
          </a:ln>
        </c:spPr>
        <c:txPr>
          <a:bodyPr/>
          <a:lstStyle/>
          <a:p>
            <a:pPr>
              <a:defRPr sz="1600" b="1"/>
            </a:pPr>
            <a:endParaRPr lang="en-US"/>
          </a:p>
        </c:txPr>
        <c:crossAx val="2086243480"/>
        <c:crosses val="autoZero"/>
        <c:auto val="1"/>
        <c:lblAlgn val="ctr"/>
        <c:lblOffset val="100"/>
        <c:noMultiLvlLbl val="0"/>
      </c:catAx>
      <c:valAx>
        <c:axId val="2086243480"/>
        <c:scaling>
          <c:orientation val="minMax"/>
        </c:scaling>
        <c:delete val="0"/>
        <c:axPos val="l"/>
        <c:title>
          <c:tx>
            <c:rich>
              <a:bodyPr/>
              <a:lstStyle/>
              <a:p>
                <a:pPr>
                  <a:defRPr sz="1600"/>
                </a:pPr>
                <a:r>
                  <a:rPr lang="en-US" sz="1600"/>
                  <a:t>%</a:t>
                </a:r>
                <a:r>
                  <a:rPr lang="en-US" sz="1600" baseline="0"/>
                  <a:t> of Students</a:t>
                </a:r>
              </a:p>
            </c:rich>
          </c:tx>
          <c:layout>
            <c:manualLayout>
              <c:xMode val="edge"/>
              <c:yMode val="edge"/>
              <c:x val="0.00317932214994865"/>
              <c:y val="0.247234198956728"/>
            </c:manualLayout>
          </c:layout>
          <c:overlay val="0"/>
        </c:title>
        <c:numFmt formatCode="0%" sourceLinked="1"/>
        <c:majorTickMark val="out"/>
        <c:minorTickMark val="none"/>
        <c:tickLblPos val="nextTo"/>
        <c:spPr>
          <a:ln w="25400">
            <a:solidFill>
              <a:schemeClr val="tx1"/>
            </a:solidFill>
          </a:ln>
        </c:spPr>
        <c:txPr>
          <a:bodyPr/>
          <a:lstStyle/>
          <a:p>
            <a:pPr>
              <a:defRPr sz="1600" b="1"/>
            </a:pPr>
            <a:endParaRPr lang="en-US"/>
          </a:p>
        </c:txPr>
        <c:crossAx val="2086240264"/>
        <c:crosses val="autoZero"/>
        <c:crossBetween val="between"/>
        <c:majorUnit val="0.2"/>
      </c:valAx>
    </c:plotArea>
    <c:legend>
      <c:legendPos val="r"/>
      <c:overlay val="0"/>
      <c:txPr>
        <a:bodyPr/>
        <a:lstStyle/>
        <a:p>
          <a:pPr>
            <a:defRPr sz="1600" b="1"/>
          </a:pPr>
          <a:endParaRPr lang="en-US"/>
        </a:p>
      </c:txPr>
    </c:legend>
    <c:plotVisOnly val="1"/>
    <c:dispBlanksAs val="gap"/>
    <c:showDLblsOverMax val="0"/>
  </c:chart>
  <c:printSettings>
    <c:headerFooter/>
    <c:pageMargins b="1.0" l="0.75" r="0.75" t="1.0" header="0.5" footer="0.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autoTitleDeleted val="1"/>
    <c:plotArea>
      <c:layout>
        <c:manualLayout>
          <c:layoutTarget val="inner"/>
          <c:xMode val="edge"/>
          <c:yMode val="edge"/>
          <c:x val="0.1696052055993"/>
          <c:y val="0.0675925925925926"/>
          <c:w val="0.759904418197725"/>
          <c:h val="0.75947579469233"/>
        </c:manualLayout>
      </c:layout>
      <c:barChart>
        <c:barDir val="col"/>
        <c:grouping val="clustered"/>
        <c:varyColors val="0"/>
        <c:ser>
          <c:idx val="0"/>
          <c:order val="0"/>
          <c:spPr>
            <a:solidFill>
              <a:schemeClr val="tx2">
                <a:lumMod val="40000"/>
                <a:lumOff val="60000"/>
              </a:schemeClr>
            </a:solidFill>
          </c:spPr>
          <c:invertIfNegative val="0"/>
          <c:dPt>
            <c:idx val="0"/>
            <c:invertIfNegative val="0"/>
            <c:bubble3D val="0"/>
            <c:spPr>
              <a:solidFill>
                <a:schemeClr val="accent4"/>
              </a:solidFill>
            </c:spPr>
          </c:dPt>
          <c:dPt>
            <c:idx val="2"/>
            <c:invertIfNegative val="0"/>
            <c:bubble3D val="0"/>
            <c:spPr>
              <a:solidFill>
                <a:schemeClr val="accent3"/>
              </a:solidFill>
            </c:spPr>
          </c:dPt>
          <c:cat>
            <c:strRef>
              <c:f>Gender_1st_Analisis!$K$38:$M$38</c:f>
              <c:strCache>
                <c:ptCount val="3"/>
                <c:pt idx="0">
                  <c:v>Female</c:v>
                </c:pt>
                <c:pt idx="1">
                  <c:v>Male</c:v>
                </c:pt>
                <c:pt idx="2">
                  <c:v>Neutral</c:v>
                </c:pt>
              </c:strCache>
            </c:strRef>
          </c:cat>
          <c:val>
            <c:numRef>
              <c:f>Gender_1st_Analisis!$K$40:$M$40</c:f>
              <c:numCache>
                <c:formatCode>0.0</c:formatCode>
                <c:ptCount val="3"/>
                <c:pt idx="0">
                  <c:v>14.54545454545454</c:v>
                </c:pt>
                <c:pt idx="1">
                  <c:v>36.36363636363637</c:v>
                </c:pt>
                <c:pt idx="2">
                  <c:v>45.45454545454545</c:v>
                </c:pt>
              </c:numCache>
            </c:numRef>
          </c:val>
        </c:ser>
        <c:dLbls>
          <c:showLegendKey val="0"/>
          <c:showVal val="0"/>
          <c:showCatName val="0"/>
          <c:showSerName val="0"/>
          <c:showPercent val="0"/>
          <c:showBubbleSize val="0"/>
        </c:dLbls>
        <c:gapWidth val="300"/>
        <c:axId val="2086137976"/>
        <c:axId val="2086141176"/>
      </c:barChart>
      <c:catAx>
        <c:axId val="2086137976"/>
        <c:scaling>
          <c:orientation val="minMax"/>
        </c:scaling>
        <c:delete val="0"/>
        <c:axPos val="b"/>
        <c:majorTickMark val="none"/>
        <c:minorTickMark val="out"/>
        <c:tickLblPos val="nextTo"/>
        <c:spPr>
          <a:ln w="25400">
            <a:solidFill>
              <a:schemeClr val="tx1"/>
            </a:solidFill>
          </a:ln>
        </c:spPr>
        <c:txPr>
          <a:bodyPr/>
          <a:lstStyle/>
          <a:p>
            <a:pPr>
              <a:defRPr sz="1600" b="1"/>
            </a:pPr>
            <a:endParaRPr lang="en-US"/>
          </a:p>
        </c:txPr>
        <c:crossAx val="2086141176"/>
        <c:crosses val="autoZero"/>
        <c:auto val="1"/>
        <c:lblAlgn val="ctr"/>
        <c:lblOffset val="100"/>
        <c:noMultiLvlLbl val="0"/>
      </c:catAx>
      <c:valAx>
        <c:axId val="2086141176"/>
        <c:scaling>
          <c:orientation val="minMax"/>
        </c:scaling>
        <c:delete val="0"/>
        <c:axPos val="l"/>
        <c:title>
          <c:tx>
            <c:rich>
              <a:bodyPr/>
              <a:lstStyle/>
              <a:p>
                <a:pPr>
                  <a:defRPr sz="1600"/>
                </a:pPr>
                <a:r>
                  <a:rPr lang="en-US" sz="1600"/>
                  <a:t>% of Adjectives</a:t>
                </a:r>
              </a:p>
            </c:rich>
          </c:tx>
          <c:layout>
            <c:manualLayout>
              <c:xMode val="edge"/>
              <c:yMode val="edge"/>
              <c:x val="0.00777777777777778"/>
              <c:y val="0.19923483522893"/>
            </c:manualLayout>
          </c:layout>
          <c:overlay val="0"/>
        </c:title>
        <c:numFmt formatCode="0" sourceLinked="0"/>
        <c:majorTickMark val="out"/>
        <c:minorTickMark val="none"/>
        <c:tickLblPos val="nextTo"/>
        <c:spPr>
          <a:ln w="25400">
            <a:solidFill>
              <a:schemeClr val="tx1"/>
            </a:solidFill>
          </a:ln>
        </c:spPr>
        <c:txPr>
          <a:bodyPr/>
          <a:lstStyle/>
          <a:p>
            <a:pPr>
              <a:defRPr sz="1600" b="1"/>
            </a:pPr>
            <a:endParaRPr lang="en-US"/>
          </a:p>
        </c:txPr>
        <c:crossAx val="2086137976"/>
        <c:crosses val="autoZero"/>
        <c:crossBetween val="between"/>
        <c:majorUnit val="10.0"/>
      </c:valAx>
    </c:plotArea>
    <c:legend>
      <c:legendPos val="r"/>
      <c:layout>
        <c:manualLayout>
          <c:xMode val="edge"/>
          <c:yMode val="edge"/>
          <c:x val="0.204509623797025"/>
          <c:y val="0.0723552785068533"/>
          <c:w val="0.187157042869641"/>
          <c:h val="0.346030183727034"/>
        </c:manualLayout>
      </c:layout>
      <c:overlay val="0"/>
      <c:txPr>
        <a:bodyPr/>
        <a:lstStyle/>
        <a:p>
          <a:pPr>
            <a:defRPr sz="1400" b="1"/>
          </a:pPr>
          <a:endParaRPr lang="en-US"/>
        </a:p>
      </c:txPr>
    </c:legend>
    <c:plotVisOnly val="1"/>
    <c:dispBlanksAs val="gap"/>
    <c:showDLblsOverMax val="0"/>
  </c:chart>
  <c:printSettings>
    <c:headerFooter/>
    <c:pageMargins b="1.0" l="0.75" r="0.75" t="1.0"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autoTitleDeleted val="1"/>
    <c:plotArea>
      <c:layout>
        <c:manualLayout>
          <c:layoutTarget val="inner"/>
          <c:xMode val="edge"/>
          <c:yMode val="edge"/>
          <c:x val="0.0181652622369572"/>
          <c:y val="0.0464468674517938"/>
          <c:w val="0.936668853893263"/>
          <c:h val="0.651244161931579"/>
        </c:manualLayout>
      </c:layout>
      <c:barChart>
        <c:barDir val="col"/>
        <c:grouping val="clustered"/>
        <c:varyColors val="0"/>
        <c:ser>
          <c:idx val="0"/>
          <c:order val="0"/>
          <c:tx>
            <c:strRef>
              <c:f>Challenges_1st_Analisis!$B$15</c:f>
              <c:strCache>
                <c:ptCount val="1"/>
                <c:pt idx="0">
                  <c:v>Low</c:v>
                </c:pt>
              </c:strCache>
            </c:strRef>
          </c:tx>
          <c:invertIfNegative val="0"/>
          <c:cat>
            <c:strRef>
              <c:f>Challenges_1st_Analisis!$A$16:$A$23</c:f>
              <c:strCache>
                <c:ptCount val="8"/>
                <c:pt idx="0">
                  <c:v>Health  Wellbeing</c:v>
                </c:pt>
                <c:pt idx="1">
                  <c:v>Food   security</c:v>
                </c:pt>
                <c:pt idx="2">
                  <c:v>Agriculture  Bioeconomy</c:v>
                </c:pt>
                <c:pt idx="3">
                  <c:v>Clean   energy</c:v>
                </c:pt>
                <c:pt idx="4">
                  <c:v>Green transport</c:v>
                </c:pt>
                <c:pt idx="5">
                  <c:v>Environment</c:v>
                </c:pt>
                <c:pt idx="6">
                  <c:v>Inclusive societies </c:v>
                </c:pt>
                <c:pt idx="7">
                  <c:v>Secure societies</c:v>
                </c:pt>
              </c:strCache>
            </c:strRef>
          </c:cat>
          <c:val>
            <c:numRef>
              <c:f>Challenges_1st_Analisis!$B$16:$B$23</c:f>
              <c:numCache>
                <c:formatCode>General</c:formatCode>
                <c:ptCount val="8"/>
                <c:pt idx="0">
                  <c:v>10.0</c:v>
                </c:pt>
                <c:pt idx="1">
                  <c:v>5.0</c:v>
                </c:pt>
                <c:pt idx="2">
                  <c:v>0.0</c:v>
                </c:pt>
                <c:pt idx="3">
                  <c:v>0.0</c:v>
                </c:pt>
                <c:pt idx="4">
                  <c:v>0.0</c:v>
                </c:pt>
                <c:pt idx="5">
                  <c:v>5.0</c:v>
                </c:pt>
                <c:pt idx="6">
                  <c:v>70.0</c:v>
                </c:pt>
                <c:pt idx="7">
                  <c:v>10.0</c:v>
                </c:pt>
              </c:numCache>
            </c:numRef>
          </c:val>
        </c:ser>
        <c:ser>
          <c:idx val="1"/>
          <c:order val="1"/>
          <c:tx>
            <c:strRef>
              <c:f>Challenges_1st_Analisis!$C$15</c:f>
              <c:strCache>
                <c:ptCount val="1"/>
                <c:pt idx="0">
                  <c:v>Medium</c:v>
                </c:pt>
              </c:strCache>
            </c:strRef>
          </c:tx>
          <c:invertIfNegative val="0"/>
          <c:cat>
            <c:strRef>
              <c:f>Challenges_1st_Analisis!$A$16:$A$23</c:f>
              <c:strCache>
                <c:ptCount val="8"/>
                <c:pt idx="0">
                  <c:v>Health  Wellbeing</c:v>
                </c:pt>
                <c:pt idx="1">
                  <c:v>Food   security</c:v>
                </c:pt>
                <c:pt idx="2">
                  <c:v>Agriculture  Bioeconomy</c:v>
                </c:pt>
                <c:pt idx="3">
                  <c:v>Clean   energy</c:v>
                </c:pt>
                <c:pt idx="4">
                  <c:v>Green transport</c:v>
                </c:pt>
                <c:pt idx="5">
                  <c:v>Environment</c:v>
                </c:pt>
                <c:pt idx="6">
                  <c:v>Inclusive societies </c:v>
                </c:pt>
                <c:pt idx="7">
                  <c:v>Secure societies</c:v>
                </c:pt>
              </c:strCache>
            </c:strRef>
          </c:cat>
          <c:val>
            <c:numRef>
              <c:f>Challenges_1st_Analisis!$C$16:$C$23</c:f>
              <c:numCache>
                <c:formatCode>0.0</c:formatCode>
                <c:ptCount val="8"/>
                <c:pt idx="0">
                  <c:v>27.27272727272727</c:v>
                </c:pt>
                <c:pt idx="1">
                  <c:v>4.545454545454546</c:v>
                </c:pt>
                <c:pt idx="2">
                  <c:v>9.09090909090909</c:v>
                </c:pt>
                <c:pt idx="3">
                  <c:v>0.0</c:v>
                </c:pt>
                <c:pt idx="4">
                  <c:v>4.545454545454546</c:v>
                </c:pt>
                <c:pt idx="5">
                  <c:v>27.27272727272727</c:v>
                </c:pt>
                <c:pt idx="6">
                  <c:v>13.63636363636363</c:v>
                </c:pt>
                <c:pt idx="7">
                  <c:v>13.63636363636363</c:v>
                </c:pt>
              </c:numCache>
            </c:numRef>
          </c:val>
        </c:ser>
        <c:dLbls>
          <c:showLegendKey val="0"/>
          <c:showVal val="0"/>
          <c:showCatName val="0"/>
          <c:showSerName val="0"/>
          <c:showPercent val="0"/>
          <c:showBubbleSize val="0"/>
        </c:dLbls>
        <c:gapWidth val="150"/>
        <c:axId val="2086285496"/>
        <c:axId val="2073931336"/>
      </c:barChart>
      <c:catAx>
        <c:axId val="2086285496"/>
        <c:scaling>
          <c:orientation val="minMax"/>
        </c:scaling>
        <c:delete val="0"/>
        <c:axPos val="b"/>
        <c:title>
          <c:tx>
            <c:rich>
              <a:bodyPr/>
              <a:lstStyle/>
              <a:p>
                <a:pPr>
                  <a:defRPr sz="1600"/>
                </a:pPr>
                <a:r>
                  <a:rPr lang="en-US" sz="1600"/>
                  <a:t>EU</a:t>
                </a:r>
                <a:r>
                  <a:rPr lang="en-US" sz="1600" baseline="0"/>
                  <a:t> Challenge</a:t>
                </a:r>
              </a:p>
            </c:rich>
          </c:tx>
          <c:layout>
            <c:manualLayout>
              <c:xMode val="edge"/>
              <c:yMode val="edge"/>
              <c:x val="0.418695727672824"/>
              <c:y val="0.871487632568413"/>
            </c:manualLayout>
          </c:layout>
          <c:overlay val="0"/>
        </c:title>
        <c:majorTickMark val="out"/>
        <c:minorTickMark val="none"/>
        <c:tickLblPos val="nextTo"/>
        <c:spPr>
          <a:ln w="28575">
            <a:solidFill>
              <a:schemeClr val="tx1"/>
            </a:solidFill>
          </a:ln>
        </c:spPr>
        <c:txPr>
          <a:bodyPr/>
          <a:lstStyle/>
          <a:p>
            <a:pPr>
              <a:defRPr sz="1400" b="1" baseline="0"/>
            </a:pPr>
            <a:endParaRPr lang="en-US"/>
          </a:p>
        </c:txPr>
        <c:crossAx val="2073931336"/>
        <c:crosses val="autoZero"/>
        <c:auto val="0"/>
        <c:lblAlgn val="ctr"/>
        <c:lblOffset val="100"/>
        <c:noMultiLvlLbl val="0"/>
      </c:catAx>
      <c:valAx>
        <c:axId val="2073931336"/>
        <c:scaling>
          <c:orientation val="minMax"/>
        </c:scaling>
        <c:delete val="0"/>
        <c:axPos val="r"/>
        <c:majorGridlines>
          <c:spPr>
            <a:ln>
              <a:noFill/>
            </a:ln>
          </c:spPr>
        </c:majorGridlines>
        <c:title>
          <c:tx>
            <c:rich>
              <a:bodyPr/>
              <a:lstStyle/>
              <a:p>
                <a:pPr>
                  <a:defRPr sz="1600"/>
                </a:pPr>
                <a:r>
                  <a:rPr lang="en-US" sz="1600"/>
                  <a:t>% of Post-its</a:t>
                </a:r>
              </a:p>
            </c:rich>
          </c:tx>
          <c:layout>
            <c:manualLayout>
              <c:xMode val="edge"/>
              <c:yMode val="edge"/>
              <c:x val="0.917784915043514"/>
              <c:y val="0.040076147327338"/>
            </c:manualLayout>
          </c:layout>
          <c:overlay val="0"/>
        </c:title>
        <c:numFmt formatCode="General" sourceLinked="1"/>
        <c:majorTickMark val="out"/>
        <c:minorTickMark val="none"/>
        <c:tickLblPos val="nextTo"/>
        <c:spPr>
          <a:ln w="25400">
            <a:solidFill>
              <a:schemeClr val="tx1"/>
            </a:solidFill>
          </a:ln>
        </c:spPr>
        <c:txPr>
          <a:bodyPr/>
          <a:lstStyle/>
          <a:p>
            <a:pPr>
              <a:defRPr sz="1400" b="1"/>
            </a:pPr>
            <a:endParaRPr lang="en-US"/>
          </a:p>
        </c:txPr>
        <c:crossAx val="2086285496"/>
        <c:crosses val="max"/>
        <c:crossBetween val="between"/>
      </c:valAx>
    </c:plotArea>
    <c:legend>
      <c:legendPos val="r"/>
      <c:layout>
        <c:manualLayout>
          <c:xMode val="edge"/>
          <c:yMode val="edge"/>
          <c:x val="0.0821296409156285"/>
          <c:y val="0.00174920509286425"/>
          <c:w val="0.17472649653733"/>
          <c:h val="0.27853967621136"/>
        </c:manualLayout>
      </c:layout>
      <c:overlay val="0"/>
      <c:txPr>
        <a:bodyPr/>
        <a:lstStyle/>
        <a:p>
          <a:pPr>
            <a:defRPr sz="1800" b="1"/>
          </a:pPr>
          <a:endParaRPr lang="en-US"/>
        </a:p>
      </c:txPr>
    </c:legend>
    <c:plotVisOnly val="1"/>
    <c:dispBlanksAs val="gap"/>
    <c:showDLblsOverMax val="0"/>
  </c:chart>
  <c:printSettings>
    <c:headerFooter/>
    <c:pageMargins b="1.0" l="0.75" r="0.75" t="1.0" header="0.5" footer="0.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autoTitleDeleted val="1"/>
    <c:plotArea>
      <c:layout>
        <c:manualLayout>
          <c:layoutTarget val="inner"/>
          <c:xMode val="edge"/>
          <c:yMode val="edge"/>
          <c:x val="0.0181652622369572"/>
          <c:y val="0.0464468674517938"/>
          <c:w val="0.936668853893263"/>
          <c:h val="0.619601560221639"/>
        </c:manualLayout>
      </c:layout>
      <c:barChart>
        <c:barDir val="col"/>
        <c:grouping val="clustered"/>
        <c:varyColors val="0"/>
        <c:ser>
          <c:idx val="1"/>
          <c:order val="0"/>
          <c:tx>
            <c:strRef>
              <c:f>Challenges_1st_Analisis!$D$15</c:f>
              <c:strCache>
                <c:ptCount val="1"/>
                <c:pt idx="0">
                  <c:v>TOTAL</c:v>
                </c:pt>
              </c:strCache>
            </c:strRef>
          </c:tx>
          <c:spPr>
            <a:solidFill>
              <a:schemeClr val="accent4"/>
            </a:solidFill>
          </c:spPr>
          <c:invertIfNegative val="0"/>
          <c:cat>
            <c:strRef>
              <c:f>Challenges_1st_Analisis!$A$16:$A$23</c:f>
              <c:strCache>
                <c:ptCount val="8"/>
                <c:pt idx="0">
                  <c:v>Health  Wellbeing</c:v>
                </c:pt>
                <c:pt idx="1">
                  <c:v>Food   security</c:v>
                </c:pt>
                <c:pt idx="2">
                  <c:v>Agriculture  Bioeconomy</c:v>
                </c:pt>
                <c:pt idx="3">
                  <c:v>Clean   energy</c:v>
                </c:pt>
                <c:pt idx="4">
                  <c:v>Green transport</c:v>
                </c:pt>
                <c:pt idx="5">
                  <c:v>Environment</c:v>
                </c:pt>
                <c:pt idx="6">
                  <c:v>Inclusive societies </c:v>
                </c:pt>
                <c:pt idx="7">
                  <c:v>Secure societies</c:v>
                </c:pt>
              </c:strCache>
            </c:strRef>
          </c:cat>
          <c:val>
            <c:numRef>
              <c:f>Challenges_1st_Analisis!$D$16:$D$23</c:f>
              <c:numCache>
                <c:formatCode>0.0</c:formatCode>
                <c:ptCount val="8"/>
                <c:pt idx="0">
                  <c:v>19.04761904761905</c:v>
                </c:pt>
                <c:pt idx="1">
                  <c:v>4.761904761904762</c:v>
                </c:pt>
                <c:pt idx="2">
                  <c:v>4.761904761904762</c:v>
                </c:pt>
                <c:pt idx="3">
                  <c:v>0.0</c:v>
                </c:pt>
                <c:pt idx="4">
                  <c:v>2.380952380952381</c:v>
                </c:pt>
                <c:pt idx="5">
                  <c:v>16.66666666666666</c:v>
                </c:pt>
                <c:pt idx="6">
                  <c:v>40.47619047619047</c:v>
                </c:pt>
                <c:pt idx="7">
                  <c:v>11.9047619047619</c:v>
                </c:pt>
              </c:numCache>
            </c:numRef>
          </c:val>
        </c:ser>
        <c:dLbls>
          <c:showLegendKey val="0"/>
          <c:showVal val="0"/>
          <c:showCatName val="0"/>
          <c:showSerName val="0"/>
          <c:showPercent val="0"/>
          <c:showBubbleSize val="0"/>
        </c:dLbls>
        <c:gapWidth val="150"/>
        <c:axId val="2064694616"/>
        <c:axId val="2086214024"/>
      </c:barChart>
      <c:catAx>
        <c:axId val="2064694616"/>
        <c:scaling>
          <c:orientation val="minMax"/>
        </c:scaling>
        <c:delete val="0"/>
        <c:axPos val="b"/>
        <c:title>
          <c:tx>
            <c:rich>
              <a:bodyPr/>
              <a:lstStyle/>
              <a:p>
                <a:pPr>
                  <a:defRPr sz="1600"/>
                </a:pPr>
                <a:r>
                  <a:rPr lang="en-US" sz="1600"/>
                  <a:t>EU</a:t>
                </a:r>
                <a:r>
                  <a:rPr lang="en-US" sz="1600" baseline="0"/>
                  <a:t> Challenge</a:t>
                </a:r>
              </a:p>
            </c:rich>
          </c:tx>
          <c:layout/>
          <c:overlay val="0"/>
        </c:title>
        <c:majorTickMark val="none"/>
        <c:minorTickMark val="none"/>
        <c:tickLblPos val="nextTo"/>
        <c:spPr>
          <a:ln w="28575">
            <a:solidFill>
              <a:schemeClr val="tx1"/>
            </a:solidFill>
          </a:ln>
        </c:spPr>
        <c:txPr>
          <a:bodyPr/>
          <a:lstStyle/>
          <a:p>
            <a:pPr>
              <a:defRPr sz="1400" b="1" baseline="0"/>
            </a:pPr>
            <a:endParaRPr lang="en-US"/>
          </a:p>
        </c:txPr>
        <c:crossAx val="2086214024"/>
        <c:crosses val="autoZero"/>
        <c:auto val="0"/>
        <c:lblAlgn val="ctr"/>
        <c:lblOffset val="100"/>
        <c:noMultiLvlLbl val="0"/>
      </c:catAx>
      <c:valAx>
        <c:axId val="2086214024"/>
        <c:scaling>
          <c:orientation val="minMax"/>
        </c:scaling>
        <c:delete val="0"/>
        <c:axPos val="r"/>
        <c:majorGridlines>
          <c:spPr>
            <a:ln>
              <a:noFill/>
            </a:ln>
          </c:spPr>
        </c:majorGridlines>
        <c:title>
          <c:tx>
            <c:rich>
              <a:bodyPr/>
              <a:lstStyle/>
              <a:p>
                <a:pPr>
                  <a:defRPr sz="1600"/>
                </a:pPr>
                <a:r>
                  <a:rPr lang="en-US" sz="1600"/>
                  <a:t>% of Post-its</a:t>
                </a:r>
              </a:p>
            </c:rich>
          </c:tx>
          <c:layout>
            <c:manualLayout>
              <c:xMode val="edge"/>
              <c:yMode val="edge"/>
              <c:x val="0.917784915043514"/>
              <c:y val="0.040076147327338"/>
            </c:manualLayout>
          </c:layout>
          <c:overlay val="0"/>
        </c:title>
        <c:numFmt formatCode="0" sourceLinked="0"/>
        <c:majorTickMark val="out"/>
        <c:minorTickMark val="none"/>
        <c:tickLblPos val="nextTo"/>
        <c:spPr>
          <a:ln w="25400">
            <a:solidFill>
              <a:schemeClr val="tx1"/>
            </a:solidFill>
          </a:ln>
        </c:spPr>
        <c:txPr>
          <a:bodyPr/>
          <a:lstStyle/>
          <a:p>
            <a:pPr>
              <a:defRPr sz="1400" b="1"/>
            </a:pPr>
            <a:endParaRPr lang="en-US"/>
          </a:p>
        </c:txPr>
        <c:crossAx val="2064694616"/>
        <c:crosses val="max"/>
        <c:crossBetween val="between"/>
      </c:valAx>
    </c:plotArea>
    <c:legend>
      <c:legendPos val="r"/>
      <c:layout>
        <c:manualLayout>
          <c:xMode val="edge"/>
          <c:yMode val="edge"/>
          <c:x val="0.0821296409156285"/>
          <c:y val="0.00174920509286425"/>
          <c:w val="0.132959432702491"/>
          <c:h val="0.206206962431256"/>
        </c:manualLayout>
      </c:layout>
      <c:overlay val="0"/>
      <c:txPr>
        <a:bodyPr/>
        <a:lstStyle/>
        <a:p>
          <a:pPr>
            <a:defRPr sz="1800" b="1"/>
          </a:pPr>
          <a:endParaRPr lang="en-US"/>
        </a:p>
      </c:txPr>
    </c:legend>
    <c:plotVisOnly val="1"/>
    <c:dispBlanksAs val="gap"/>
    <c:showDLblsOverMax val="0"/>
  </c:chart>
  <c:printSettings>
    <c:headerFooter/>
    <c:pageMargins b="1.0" l="0.75" r="0.75" t="1.0"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autoTitleDeleted val="1"/>
    <c:plotArea>
      <c:layout>
        <c:manualLayout>
          <c:layoutTarget val="inner"/>
          <c:xMode val="edge"/>
          <c:yMode val="edge"/>
          <c:x val="0.128103252310852"/>
          <c:y val="0.0524236983842011"/>
          <c:w val="0.741992879150976"/>
          <c:h val="0.757708194913697"/>
        </c:manualLayout>
      </c:layout>
      <c:barChart>
        <c:barDir val="col"/>
        <c:grouping val="percentStacked"/>
        <c:varyColors val="0"/>
        <c:ser>
          <c:idx val="0"/>
          <c:order val="0"/>
          <c:tx>
            <c:strRef>
              <c:f>Gender_1st_Analisis!$K$9</c:f>
              <c:strCache>
                <c:ptCount val="1"/>
                <c:pt idx="0">
                  <c:v>Female</c:v>
                </c:pt>
              </c:strCache>
            </c:strRef>
          </c:tx>
          <c:spPr>
            <a:solidFill>
              <a:schemeClr val="accent4"/>
            </a:solidFill>
          </c:spPr>
          <c:invertIfNegative val="0"/>
          <c:cat>
            <c:strRef>
              <c:f>Gender_1st_Analisis!$J$10:$J$14</c:f>
              <c:strCache>
                <c:ptCount val="5"/>
                <c:pt idx="0">
                  <c:v>Geologist</c:v>
                </c:pt>
                <c:pt idx="1">
                  <c:v>Inventor</c:v>
                </c:pt>
                <c:pt idx="2">
                  <c:v>Astronomer</c:v>
                </c:pt>
                <c:pt idx="3">
                  <c:v>Chemist</c:v>
                </c:pt>
                <c:pt idx="4">
                  <c:v>Vet</c:v>
                </c:pt>
              </c:strCache>
            </c:strRef>
          </c:cat>
          <c:val>
            <c:numRef>
              <c:f>Gender_1st_Analisis!$K$10:$K$14</c:f>
              <c:numCache>
                <c:formatCode>0.0</c:formatCode>
                <c:ptCount val="5"/>
                <c:pt idx="0">
                  <c:v>0.0</c:v>
                </c:pt>
                <c:pt idx="1">
                  <c:v>11.11111111111111</c:v>
                </c:pt>
                <c:pt idx="2">
                  <c:v>13.33333333333333</c:v>
                </c:pt>
                <c:pt idx="3">
                  <c:v>25.0</c:v>
                </c:pt>
                <c:pt idx="4">
                  <c:v>28.57142857142857</c:v>
                </c:pt>
              </c:numCache>
            </c:numRef>
          </c:val>
        </c:ser>
        <c:ser>
          <c:idx val="1"/>
          <c:order val="1"/>
          <c:tx>
            <c:strRef>
              <c:f>Gender_1st_Analisis!$L$9</c:f>
              <c:strCache>
                <c:ptCount val="1"/>
                <c:pt idx="0">
                  <c:v>Male</c:v>
                </c:pt>
              </c:strCache>
            </c:strRef>
          </c:tx>
          <c:spPr>
            <a:solidFill>
              <a:schemeClr val="tx2">
                <a:lumMod val="40000"/>
                <a:lumOff val="60000"/>
              </a:schemeClr>
            </a:solidFill>
          </c:spPr>
          <c:invertIfNegative val="0"/>
          <c:cat>
            <c:strRef>
              <c:f>Gender_1st_Analisis!$J$10:$J$14</c:f>
              <c:strCache>
                <c:ptCount val="5"/>
                <c:pt idx="0">
                  <c:v>Geologist</c:v>
                </c:pt>
                <c:pt idx="1">
                  <c:v>Inventor</c:v>
                </c:pt>
                <c:pt idx="2">
                  <c:v>Astronomer</c:v>
                </c:pt>
                <c:pt idx="3">
                  <c:v>Chemist</c:v>
                </c:pt>
                <c:pt idx="4">
                  <c:v>Vet</c:v>
                </c:pt>
              </c:strCache>
            </c:strRef>
          </c:cat>
          <c:val>
            <c:numRef>
              <c:f>Gender_1st_Analisis!$L$10:$L$14</c:f>
              <c:numCache>
                <c:formatCode>0.0</c:formatCode>
                <c:ptCount val="5"/>
                <c:pt idx="0">
                  <c:v>37.5</c:v>
                </c:pt>
                <c:pt idx="1">
                  <c:v>55.55555555555556</c:v>
                </c:pt>
                <c:pt idx="2">
                  <c:v>53.33333333333334</c:v>
                </c:pt>
                <c:pt idx="3">
                  <c:v>43.75</c:v>
                </c:pt>
                <c:pt idx="4">
                  <c:v>28.57142857142857</c:v>
                </c:pt>
              </c:numCache>
            </c:numRef>
          </c:val>
        </c:ser>
        <c:ser>
          <c:idx val="2"/>
          <c:order val="2"/>
          <c:tx>
            <c:strRef>
              <c:f>Gender_1st_Analisis!$M$9</c:f>
              <c:strCache>
                <c:ptCount val="1"/>
                <c:pt idx="0">
                  <c:v>Neutral</c:v>
                </c:pt>
              </c:strCache>
            </c:strRef>
          </c:tx>
          <c:spPr>
            <a:solidFill>
              <a:schemeClr val="accent3"/>
            </a:solidFill>
          </c:spPr>
          <c:invertIfNegative val="0"/>
          <c:cat>
            <c:strRef>
              <c:f>Gender_1st_Analisis!$J$10:$J$14</c:f>
              <c:strCache>
                <c:ptCount val="5"/>
                <c:pt idx="0">
                  <c:v>Geologist</c:v>
                </c:pt>
                <c:pt idx="1">
                  <c:v>Inventor</c:v>
                </c:pt>
                <c:pt idx="2">
                  <c:v>Astronomer</c:v>
                </c:pt>
                <c:pt idx="3">
                  <c:v>Chemist</c:v>
                </c:pt>
                <c:pt idx="4">
                  <c:v>Vet</c:v>
                </c:pt>
              </c:strCache>
            </c:strRef>
          </c:cat>
          <c:val>
            <c:numRef>
              <c:f>Gender_1st_Analisis!$M$10:$M$14</c:f>
              <c:numCache>
                <c:formatCode>0.0</c:formatCode>
                <c:ptCount val="5"/>
                <c:pt idx="0">
                  <c:v>62.5</c:v>
                </c:pt>
                <c:pt idx="1">
                  <c:v>33.33333333333333</c:v>
                </c:pt>
                <c:pt idx="2">
                  <c:v>33.33333333333333</c:v>
                </c:pt>
                <c:pt idx="3">
                  <c:v>31.25</c:v>
                </c:pt>
                <c:pt idx="4">
                  <c:v>42.85714285714285</c:v>
                </c:pt>
              </c:numCache>
            </c:numRef>
          </c:val>
        </c:ser>
        <c:dLbls>
          <c:showLegendKey val="0"/>
          <c:showVal val="0"/>
          <c:showCatName val="0"/>
          <c:showSerName val="0"/>
          <c:showPercent val="0"/>
          <c:showBubbleSize val="0"/>
        </c:dLbls>
        <c:gapWidth val="75"/>
        <c:overlap val="100"/>
        <c:axId val="2064648792"/>
        <c:axId val="2064654808"/>
      </c:barChart>
      <c:catAx>
        <c:axId val="2064648792"/>
        <c:scaling>
          <c:orientation val="minMax"/>
        </c:scaling>
        <c:delete val="0"/>
        <c:axPos val="b"/>
        <c:majorTickMark val="none"/>
        <c:minorTickMark val="none"/>
        <c:tickLblPos val="nextTo"/>
        <c:spPr>
          <a:ln w="25400">
            <a:solidFill>
              <a:schemeClr val="tx1"/>
            </a:solidFill>
          </a:ln>
        </c:spPr>
        <c:txPr>
          <a:bodyPr/>
          <a:lstStyle/>
          <a:p>
            <a:pPr>
              <a:defRPr sz="1600" b="1"/>
            </a:pPr>
            <a:endParaRPr lang="en-US"/>
          </a:p>
        </c:txPr>
        <c:crossAx val="2064654808"/>
        <c:crosses val="autoZero"/>
        <c:auto val="1"/>
        <c:lblAlgn val="ctr"/>
        <c:lblOffset val="100"/>
        <c:noMultiLvlLbl val="0"/>
      </c:catAx>
      <c:valAx>
        <c:axId val="2064654808"/>
        <c:scaling>
          <c:orientation val="minMax"/>
        </c:scaling>
        <c:delete val="0"/>
        <c:axPos val="l"/>
        <c:title>
          <c:tx>
            <c:rich>
              <a:bodyPr/>
              <a:lstStyle/>
              <a:p>
                <a:pPr>
                  <a:defRPr sz="1600"/>
                </a:pPr>
                <a:r>
                  <a:rPr lang="en-US" sz="1600"/>
                  <a:t>%</a:t>
                </a:r>
                <a:r>
                  <a:rPr lang="en-US" sz="1600" baseline="0"/>
                  <a:t> of Students</a:t>
                </a:r>
              </a:p>
            </c:rich>
          </c:tx>
          <c:layout>
            <c:manualLayout>
              <c:xMode val="edge"/>
              <c:yMode val="edge"/>
              <c:x val="0.00317932214994865"/>
              <c:y val="0.247234198956728"/>
            </c:manualLayout>
          </c:layout>
          <c:overlay val="0"/>
        </c:title>
        <c:numFmt formatCode="0%" sourceLinked="1"/>
        <c:majorTickMark val="out"/>
        <c:minorTickMark val="none"/>
        <c:tickLblPos val="nextTo"/>
        <c:spPr>
          <a:ln w="25400">
            <a:solidFill>
              <a:schemeClr val="tx1"/>
            </a:solidFill>
          </a:ln>
        </c:spPr>
        <c:txPr>
          <a:bodyPr/>
          <a:lstStyle/>
          <a:p>
            <a:pPr>
              <a:defRPr sz="1600" b="1"/>
            </a:pPr>
            <a:endParaRPr lang="en-US"/>
          </a:p>
        </c:txPr>
        <c:crossAx val="2064648792"/>
        <c:crosses val="autoZero"/>
        <c:crossBetween val="between"/>
        <c:majorUnit val="0.2"/>
      </c:valAx>
    </c:plotArea>
    <c:legend>
      <c:legendPos val="r"/>
      <c:layout/>
      <c:overlay val="0"/>
      <c:txPr>
        <a:bodyPr/>
        <a:lstStyle/>
        <a:p>
          <a:pPr>
            <a:defRPr sz="1600" b="1"/>
          </a:pPr>
          <a:endParaRPr lang="en-US"/>
        </a:p>
      </c:txPr>
    </c:legend>
    <c:plotVisOnly val="1"/>
    <c:dispBlanksAs val="gap"/>
    <c:showDLblsOverMax val="0"/>
  </c:chart>
  <c:printSettings>
    <c:headerFooter/>
    <c:pageMargins b="1.0" l="0.75" r="0.75" t="1.0" header="0.5" footer="0.5"/>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autoTitleDeleted val="1"/>
    <c:plotArea>
      <c:layout>
        <c:manualLayout>
          <c:layoutTarget val="inner"/>
          <c:xMode val="edge"/>
          <c:yMode val="edge"/>
          <c:x val="0.1696052055993"/>
          <c:y val="0.0675925925925926"/>
          <c:w val="0.759904418197725"/>
          <c:h val="0.75947579469233"/>
        </c:manualLayout>
      </c:layout>
      <c:barChart>
        <c:barDir val="col"/>
        <c:grouping val="clustered"/>
        <c:varyColors val="0"/>
        <c:ser>
          <c:idx val="0"/>
          <c:order val="0"/>
          <c:spPr>
            <a:solidFill>
              <a:schemeClr val="tx2">
                <a:lumMod val="40000"/>
                <a:lumOff val="60000"/>
              </a:schemeClr>
            </a:solidFill>
          </c:spPr>
          <c:invertIfNegative val="0"/>
          <c:dPt>
            <c:idx val="0"/>
            <c:invertIfNegative val="0"/>
            <c:bubble3D val="0"/>
            <c:spPr>
              <a:solidFill>
                <a:schemeClr val="accent4"/>
              </a:solidFill>
            </c:spPr>
          </c:dPt>
          <c:dPt>
            <c:idx val="2"/>
            <c:invertIfNegative val="0"/>
            <c:bubble3D val="0"/>
            <c:spPr>
              <a:solidFill>
                <a:schemeClr val="accent3"/>
              </a:solidFill>
            </c:spPr>
          </c:dPt>
          <c:cat>
            <c:strRef>
              <c:f>Gender_1st_Analisis!$K$38:$M$38</c:f>
              <c:strCache>
                <c:ptCount val="3"/>
                <c:pt idx="0">
                  <c:v>Female</c:v>
                </c:pt>
                <c:pt idx="1">
                  <c:v>Male</c:v>
                </c:pt>
                <c:pt idx="2">
                  <c:v>Neutral</c:v>
                </c:pt>
              </c:strCache>
            </c:strRef>
          </c:cat>
          <c:val>
            <c:numRef>
              <c:f>Gender_1st_Analisis!$K$40:$M$40</c:f>
              <c:numCache>
                <c:formatCode>0.0</c:formatCode>
                <c:ptCount val="3"/>
                <c:pt idx="0">
                  <c:v>14.54545454545454</c:v>
                </c:pt>
                <c:pt idx="1">
                  <c:v>36.36363636363637</c:v>
                </c:pt>
                <c:pt idx="2">
                  <c:v>45.45454545454545</c:v>
                </c:pt>
              </c:numCache>
            </c:numRef>
          </c:val>
        </c:ser>
        <c:dLbls>
          <c:showLegendKey val="0"/>
          <c:showVal val="0"/>
          <c:showCatName val="0"/>
          <c:showSerName val="0"/>
          <c:showPercent val="0"/>
          <c:showBubbleSize val="0"/>
        </c:dLbls>
        <c:gapWidth val="300"/>
        <c:axId val="2064680264"/>
        <c:axId val="2064683464"/>
      </c:barChart>
      <c:catAx>
        <c:axId val="2064680264"/>
        <c:scaling>
          <c:orientation val="minMax"/>
        </c:scaling>
        <c:delete val="0"/>
        <c:axPos val="b"/>
        <c:majorTickMark val="none"/>
        <c:minorTickMark val="out"/>
        <c:tickLblPos val="nextTo"/>
        <c:spPr>
          <a:ln w="25400">
            <a:solidFill>
              <a:schemeClr val="tx1"/>
            </a:solidFill>
          </a:ln>
        </c:spPr>
        <c:txPr>
          <a:bodyPr/>
          <a:lstStyle/>
          <a:p>
            <a:pPr>
              <a:defRPr sz="1600" b="1"/>
            </a:pPr>
            <a:endParaRPr lang="en-US"/>
          </a:p>
        </c:txPr>
        <c:crossAx val="2064683464"/>
        <c:crosses val="autoZero"/>
        <c:auto val="1"/>
        <c:lblAlgn val="ctr"/>
        <c:lblOffset val="100"/>
        <c:noMultiLvlLbl val="0"/>
      </c:catAx>
      <c:valAx>
        <c:axId val="2064683464"/>
        <c:scaling>
          <c:orientation val="minMax"/>
        </c:scaling>
        <c:delete val="0"/>
        <c:axPos val="l"/>
        <c:title>
          <c:tx>
            <c:rich>
              <a:bodyPr/>
              <a:lstStyle/>
              <a:p>
                <a:pPr>
                  <a:defRPr sz="1600"/>
                </a:pPr>
                <a:r>
                  <a:rPr lang="en-US" sz="1600"/>
                  <a:t>% of Adjectives</a:t>
                </a:r>
              </a:p>
            </c:rich>
          </c:tx>
          <c:layout>
            <c:manualLayout>
              <c:xMode val="edge"/>
              <c:yMode val="edge"/>
              <c:x val="0.00777777777777778"/>
              <c:y val="0.19923483522893"/>
            </c:manualLayout>
          </c:layout>
          <c:overlay val="0"/>
        </c:title>
        <c:numFmt formatCode="0" sourceLinked="0"/>
        <c:majorTickMark val="out"/>
        <c:minorTickMark val="none"/>
        <c:tickLblPos val="nextTo"/>
        <c:spPr>
          <a:ln w="25400">
            <a:solidFill>
              <a:schemeClr val="tx1"/>
            </a:solidFill>
          </a:ln>
        </c:spPr>
        <c:txPr>
          <a:bodyPr/>
          <a:lstStyle/>
          <a:p>
            <a:pPr>
              <a:defRPr sz="1600" b="1"/>
            </a:pPr>
            <a:endParaRPr lang="en-US"/>
          </a:p>
        </c:txPr>
        <c:crossAx val="2064680264"/>
        <c:crosses val="autoZero"/>
        <c:crossBetween val="between"/>
        <c:majorUnit val="10.0"/>
      </c:valAx>
    </c:plotArea>
    <c:legend>
      <c:legendPos val="r"/>
      <c:layout>
        <c:manualLayout>
          <c:xMode val="edge"/>
          <c:yMode val="edge"/>
          <c:x val="0.204509623797025"/>
          <c:y val="0.0723552785068533"/>
          <c:w val="0.187157042869641"/>
          <c:h val="0.346030183727034"/>
        </c:manualLayout>
      </c:layout>
      <c:overlay val="0"/>
      <c:txPr>
        <a:bodyPr/>
        <a:lstStyle/>
        <a:p>
          <a:pPr>
            <a:defRPr sz="1400" b="1"/>
          </a:pPr>
          <a:endParaRPr lang="en-US"/>
        </a:p>
      </c:txPr>
    </c:legend>
    <c:plotVisOnly val="1"/>
    <c:dispBlanksAs val="gap"/>
    <c:showDLblsOverMax val="0"/>
  </c:chart>
  <c:printSettings>
    <c:headerFooter/>
    <c:pageMargins b="1.0" l="0.75" r="0.75" t="1.0" header="0.5" footer="0.5"/>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 Id="rId2" Type="http://schemas.openxmlformats.org/officeDocument/2006/relationships/chart" Target="../charts/chart2.xml"/></Relationships>
</file>

<file path=xl/drawings/_rels/drawing2.xml.rels><?xml version="1.0" encoding="UTF-8" standalone="yes"?>
<Relationships xmlns="http://schemas.openxmlformats.org/package/2006/relationships"><Relationship Id="rId1" Type="http://schemas.openxmlformats.org/officeDocument/2006/relationships/chart" Target="../charts/chart3.xml"/><Relationship Id="rId2" Type="http://schemas.openxmlformats.org/officeDocument/2006/relationships/chart" Target="../charts/chart4.xml"/></Relationships>
</file>

<file path=xl/drawings/_rels/drawing3.xml.rels><?xml version="1.0" encoding="UTF-8" standalone="yes"?>
<Relationships xmlns="http://schemas.openxmlformats.org/package/2006/relationships"><Relationship Id="rId3" Type="http://schemas.openxmlformats.org/officeDocument/2006/relationships/chart" Target="../charts/chart7.xml"/><Relationship Id="rId4" Type="http://schemas.openxmlformats.org/officeDocument/2006/relationships/chart" Target="../charts/chart8.xml"/><Relationship Id="rId1" Type="http://schemas.openxmlformats.org/officeDocument/2006/relationships/chart" Target="../charts/chart5.xml"/><Relationship Id="rId2"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twoCellAnchor>
    <xdr:from>
      <xdr:col>5</xdr:col>
      <xdr:colOff>25400</xdr:colOff>
      <xdr:row>5</xdr:row>
      <xdr:rowOff>82550</xdr:rowOff>
    </xdr:from>
    <xdr:to>
      <xdr:col>15</xdr:col>
      <xdr:colOff>457200</xdr:colOff>
      <xdr:row>24</xdr:row>
      <xdr:rowOff>127000</xdr:rowOff>
    </xdr:to>
    <xdr:graphicFrame macro="">
      <xdr:nvGraphicFramePr>
        <xdr:cNvPr id="2" name="Grá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50800</xdr:colOff>
      <xdr:row>26</xdr:row>
      <xdr:rowOff>6350</xdr:rowOff>
    </xdr:from>
    <xdr:to>
      <xdr:col>15</xdr:col>
      <xdr:colOff>495300</xdr:colOff>
      <xdr:row>46</xdr:row>
      <xdr:rowOff>38100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8</xdr:col>
      <xdr:colOff>635000</xdr:colOff>
      <xdr:row>16</xdr:row>
      <xdr:rowOff>82550</xdr:rowOff>
    </xdr:from>
    <xdr:to>
      <xdr:col>17</xdr:col>
      <xdr:colOff>355600</xdr:colOff>
      <xdr:row>35</xdr:row>
      <xdr:rowOff>0</xdr:rowOff>
    </xdr:to>
    <xdr:graphicFrame macro="">
      <xdr:nvGraphicFramePr>
        <xdr:cNvPr id="2" name="Grá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749300</xdr:colOff>
      <xdr:row>40</xdr:row>
      <xdr:rowOff>107950</xdr:rowOff>
    </xdr:from>
    <xdr:to>
      <xdr:col>14</xdr:col>
      <xdr:colOff>215900</xdr:colOff>
      <xdr:row>54</xdr:row>
      <xdr:rowOff>184150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10</xdr:col>
      <xdr:colOff>6350</xdr:colOff>
      <xdr:row>3</xdr:row>
      <xdr:rowOff>6350</xdr:rowOff>
    </xdr:from>
    <xdr:to>
      <xdr:col>18</xdr:col>
      <xdr:colOff>431800</xdr:colOff>
      <xdr:row>14</xdr:row>
      <xdr:rowOff>63500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1098550</xdr:colOff>
      <xdr:row>14</xdr:row>
      <xdr:rowOff>222250</xdr:rowOff>
    </xdr:from>
    <xdr:to>
      <xdr:col>18</xdr:col>
      <xdr:colOff>482600</xdr:colOff>
      <xdr:row>22</xdr:row>
      <xdr:rowOff>120650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31750</xdr:colOff>
      <xdr:row>49</xdr:row>
      <xdr:rowOff>57150</xdr:rowOff>
    </xdr:from>
    <xdr:to>
      <xdr:col>17</xdr:col>
      <xdr:colOff>939800</xdr:colOff>
      <xdr:row>64</xdr:row>
      <xdr:rowOff>133350</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10</xdr:col>
      <xdr:colOff>95250</xdr:colOff>
      <xdr:row>66</xdr:row>
      <xdr:rowOff>95250</xdr:rowOff>
    </xdr:from>
    <xdr:to>
      <xdr:col>14</xdr:col>
      <xdr:colOff>704850</xdr:colOff>
      <xdr:row>81</xdr:row>
      <xdr:rowOff>171450</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workbookViewId="0">
      <selection activeCell="B17" sqref="B17"/>
    </sheetView>
  </sheetViews>
  <sheetFormatPr baseColWidth="10" defaultColWidth="23" defaultRowHeight="14" x14ac:dyDescent="0"/>
  <cols>
    <col min="1" max="1" width="25.33203125" style="24" customWidth="1"/>
    <col min="2" max="2" width="23" style="24"/>
    <col min="3" max="3" width="6.6640625" style="24" customWidth="1"/>
    <col min="4" max="4" width="23" style="24"/>
    <col min="5" max="5" width="73" style="24" customWidth="1"/>
    <col min="6" max="6" width="41.5" style="24" customWidth="1"/>
    <col min="7" max="16384" width="23" style="24"/>
  </cols>
  <sheetData>
    <row r="1" spans="1:6" ht="13.5" customHeight="1" thickBot="1">
      <c r="A1" s="23"/>
      <c r="B1" s="23"/>
      <c r="D1" s="23"/>
      <c r="E1" s="23"/>
      <c r="F1" s="23"/>
    </row>
    <row r="2" spans="1:6" ht="15.75" customHeight="1" thickBot="1">
      <c r="A2" s="25" t="s">
        <v>0</v>
      </c>
      <c r="B2" s="26"/>
      <c r="D2" s="27" t="s">
        <v>1</v>
      </c>
      <c r="E2" s="28" t="s">
        <v>2</v>
      </c>
      <c r="F2" s="27" t="s">
        <v>3</v>
      </c>
    </row>
    <row r="3" spans="1:6" ht="33" customHeight="1" thickBot="1">
      <c r="A3" s="29" t="s">
        <v>4</v>
      </c>
      <c r="B3" s="29" t="s">
        <v>5</v>
      </c>
      <c r="D3" s="30" t="s">
        <v>6</v>
      </c>
      <c r="E3" s="31" t="s">
        <v>7</v>
      </c>
      <c r="F3" s="32"/>
    </row>
    <row r="4" spans="1:6" ht="35.25" customHeight="1">
      <c r="A4" s="29" t="s">
        <v>8</v>
      </c>
      <c r="B4" s="29" t="s">
        <v>9</v>
      </c>
      <c r="D4" s="33"/>
      <c r="E4" s="34" t="s">
        <v>10</v>
      </c>
      <c r="F4" s="35"/>
    </row>
    <row r="5" spans="1:6" ht="27" customHeight="1">
      <c r="A5" s="29" t="s">
        <v>11</v>
      </c>
      <c r="B5" s="36" t="s">
        <v>12</v>
      </c>
      <c r="D5" s="33"/>
      <c r="E5" s="34" t="s">
        <v>13</v>
      </c>
      <c r="F5" s="35"/>
    </row>
    <row r="6" spans="1:6" ht="31.5" customHeight="1">
      <c r="A6" s="29" t="s">
        <v>14</v>
      </c>
      <c r="B6" s="29" t="s">
        <v>15</v>
      </c>
      <c r="D6" s="33"/>
      <c r="E6" s="34" t="s">
        <v>16</v>
      </c>
      <c r="F6" s="35"/>
    </row>
    <row r="7" spans="1:6" ht="13.5" customHeight="1">
      <c r="A7" s="37" t="s">
        <v>17</v>
      </c>
      <c r="B7" s="29" t="s">
        <v>18</v>
      </c>
      <c r="D7" s="33"/>
      <c r="E7" s="34" t="s">
        <v>19</v>
      </c>
      <c r="F7" s="35"/>
    </row>
    <row r="8" spans="1:6" ht="13.5" customHeight="1">
      <c r="A8" s="38"/>
      <c r="B8" s="29" t="s">
        <v>20</v>
      </c>
      <c r="D8" s="33"/>
      <c r="E8" s="34" t="s">
        <v>21</v>
      </c>
      <c r="F8" s="35"/>
    </row>
    <row r="9" spans="1:6" ht="13.5" customHeight="1" thickBot="1">
      <c r="A9" s="39"/>
      <c r="B9" s="29" t="s">
        <v>22</v>
      </c>
      <c r="D9" s="33"/>
      <c r="E9" s="40" t="s">
        <v>23</v>
      </c>
      <c r="F9" s="41"/>
    </row>
    <row r="10" spans="1:6" ht="54" customHeight="1">
      <c r="A10" s="29" t="s">
        <v>24</v>
      </c>
      <c r="B10" s="29" t="s">
        <v>25</v>
      </c>
      <c r="D10" s="33"/>
      <c r="E10" s="42" t="s">
        <v>26</v>
      </c>
      <c r="F10" s="43" t="s">
        <v>27</v>
      </c>
    </row>
    <row r="11" spans="1:6" ht="34.5" customHeight="1">
      <c r="A11" s="29" t="s">
        <v>28</v>
      </c>
      <c r="B11" s="29" t="s">
        <v>29</v>
      </c>
      <c r="D11" s="33"/>
      <c r="E11" s="44" t="s">
        <v>30</v>
      </c>
      <c r="F11" s="45" t="s">
        <v>31</v>
      </c>
    </row>
    <row r="12" spans="1:6" ht="30" customHeight="1">
      <c r="A12" s="29" t="s">
        <v>32</v>
      </c>
      <c r="B12" s="29" t="s">
        <v>33</v>
      </c>
      <c r="D12" s="33"/>
      <c r="E12" s="46" t="s">
        <v>34</v>
      </c>
    </row>
    <row r="13" spans="1:6" ht="25.5" customHeight="1">
      <c r="A13" s="23"/>
      <c r="B13" s="23"/>
      <c r="D13" s="33"/>
      <c r="E13" s="44" t="s">
        <v>35</v>
      </c>
      <c r="F13" s="45" t="s">
        <v>36</v>
      </c>
    </row>
    <row r="14" spans="1:6" ht="28.5" customHeight="1">
      <c r="A14" s="23"/>
      <c r="B14" s="23"/>
      <c r="D14" s="33"/>
      <c r="E14" s="46" t="s">
        <v>37</v>
      </c>
    </row>
    <row r="15" spans="1:6" ht="72.75" customHeight="1" thickBot="1">
      <c r="A15" s="23"/>
      <c r="B15" s="23"/>
      <c r="D15" s="47"/>
      <c r="E15" s="48" t="s">
        <v>38</v>
      </c>
      <c r="F15" s="49" t="s">
        <v>39</v>
      </c>
    </row>
    <row r="16" spans="1:6" ht="13.5" customHeight="1">
      <c r="A16" s="23"/>
      <c r="B16" s="23"/>
      <c r="D16" s="50" t="s">
        <v>40</v>
      </c>
      <c r="E16" s="51" t="s">
        <v>41</v>
      </c>
      <c r="F16" s="52"/>
    </row>
    <row r="17" spans="1:6" ht="13.5" customHeight="1">
      <c r="A17" s="23"/>
      <c r="B17" s="23"/>
      <c r="D17" s="53"/>
      <c r="E17" s="34"/>
      <c r="F17" s="35"/>
    </row>
    <row r="18" spans="1:6" ht="13.5" customHeight="1">
      <c r="A18" s="23"/>
      <c r="B18" s="23"/>
      <c r="D18" s="53"/>
      <c r="E18" s="34"/>
      <c r="F18" s="35"/>
    </row>
    <row r="19" spans="1:6" ht="13.5" customHeight="1">
      <c r="A19" s="23"/>
      <c r="B19" s="23"/>
      <c r="D19" s="53"/>
      <c r="E19" s="34"/>
      <c r="F19" s="35"/>
    </row>
    <row r="20" spans="1:6" ht="13.5" customHeight="1">
      <c r="A20" s="23"/>
      <c r="B20" s="23"/>
      <c r="D20" s="53"/>
      <c r="E20" s="34"/>
      <c r="F20" s="35"/>
    </row>
    <row r="21" spans="1:6" ht="13.5" customHeight="1">
      <c r="A21" s="23"/>
      <c r="B21" s="23"/>
      <c r="D21" s="53"/>
      <c r="E21" s="34"/>
      <c r="F21" s="35"/>
    </row>
    <row r="22" spans="1:6" ht="13.5" customHeight="1">
      <c r="A22" s="23"/>
      <c r="B22" s="23"/>
      <c r="D22" s="53"/>
      <c r="E22" s="34"/>
      <c r="F22" s="35"/>
    </row>
    <row r="23" spans="1:6" ht="13.5" customHeight="1">
      <c r="A23" s="23"/>
      <c r="B23" s="23"/>
      <c r="D23" s="53"/>
      <c r="E23" s="34"/>
      <c r="F23" s="35"/>
    </row>
    <row r="24" spans="1:6" ht="13.5" customHeight="1">
      <c r="A24" s="23"/>
      <c r="B24" s="23"/>
      <c r="D24" s="53"/>
      <c r="E24" s="34"/>
      <c r="F24" s="35"/>
    </row>
    <row r="25" spans="1:6" ht="13.5" customHeight="1" thickBot="1">
      <c r="A25" s="23"/>
      <c r="B25" s="23"/>
      <c r="D25" s="54"/>
      <c r="E25" s="40"/>
      <c r="F25" s="41"/>
    </row>
  </sheetData>
  <pageMargins left="0.75" right="0.75" top="1" bottom="1" header="0.51180555555555496" footer="0.51180555555555496"/>
  <pageSetup paperSize="0" scale="0" firstPageNumber="0" orientation="portrait" usePrinterDefaults="0" horizontalDpi="0" verticalDpi="0" copies="0"/>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MK65536"/>
  <sheetViews>
    <sheetView topLeftCell="A5" workbookViewId="0">
      <selection activeCell="E12" sqref="E12"/>
    </sheetView>
  </sheetViews>
  <sheetFormatPr baseColWidth="10" defaultColWidth="21.1640625" defaultRowHeight="14" x14ac:dyDescent="0"/>
  <cols>
    <col min="1" max="2" width="21.1640625" style="62"/>
    <col min="3" max="3" width="9.5" style="62" customWidth="1"/>
    <col min="4" max="4" width="21.1640625" style="62"/>
    <col min="5" max="5" width="74.5" style="62" customWidth="1"/>
    <col min="6" max="1025" width="21.1640625" style="62"/>
    <col min="1026" max="16384" width="21.1640625" style="63"/>
  </cols>
  <sheetData>
    <row r="2" spans="1:6" ht="15.75" customHeight="1">
      <c r="A2" s="124" t="s">
        <v>0</v>
      </c>
      <c r="B2" s="124"/>
      <c r="D2" s="4" t="s">
        <v>1</v>
      </c>
      <c r="E2" s="64" t="s">
        <v>2</v>
      </c>
      <c r="F2" s="4" t="s">
        <v>3</v>
      </c>
    </row>
    <row r="3" spans="1:6" ht="29.25" customHeight="1">
      <c r="A3" s="1" t="s">
        <v>4</v>
      </c>
      <c r="B3" s="1"/>
      <c r="D3" s="136" t="s">
        <v>193</v>
      </c>
      <c r="E3" s="136"/>
      <c r="F3" s="83"/>
    </row>
    <row r="4" spans="1:6" ht="39" customHeight="1">
      <c r="A4" s="1" t="s">
        <v>8</v>
      </c>
      <c r="B4" s="1"/>
      <c r="D4" s="137" t="s">
        <v>194</v>
      </c>
      <c r="E4" s="137"/>
      <c r="F4" s="137"/>
    </row>
    <row r="5" spans="1:6" ht="38.75" customHeight="1">
      <c r="A5" s="1" t="s">
        <v>11</v>
      </c>
      <c r="B5" s="1"/>
      <c r="D5" s="84" t="s">
        <v>195</v>
      </c>
      <c r="E5" s="62" t="s">
        <v>196</v>
      </c>
      <c r="F5" s="85"/>
    </row>
    <row r="6" spans="1:6" ht="40.25" customHeight="1">
      <c r="A6" s="1" t="s">
        <v>14</v>
      </c>
      <c r="B6" s="1"/>
      <c r="D6" s="84" t="s">
        <v>197</v>
      </c>
      <c r="E6" s="62" t="s">
        <v>198</v>
      </c>
      <c r="F6" s="85"/>
    </row>
    <row r="7" spans="1:6" ht="38" customHeight="1">
      <c r="A7" s="124" t="s">
        <v>17</v>
      </c>
      <c r="B7" s="1" t="s">
        <v>199</v>
      </c>
      <c r="D7" s="84" t="s">
        <v>200</v>
      </c>
      <c r="E7" s="62" t="s">
        <v>201</v>
      </c>
      <c r="F7" s="85"/>
    </row>
    <row r="8" spans="1:6" ht="41" customHeight="1">
      <c r="A8" s="124"/>
      <c r="B8" s="1" t="s">
        <v>54</v>
      </c>
      <c r="D8" s="84" t="s">
        <v>202</v>
      </c>
      <c r="E8" s="13" t="s">
        <v>203</v>
      </c>
      <c r="F8" s="13"/>
    </row>
    <row r="9" spans="1:6" ht="36.5" customHeight="1">
      <c r="A9" s="124"/>
      <c r="B9" s="1" t="s">
        <v>204</v>
      </c>
      <c r="D9" s="84" t="s">
        <v>205</v>
      </c>
      <c r="E9" s="62" t="s">
        <v>206</v>
      </c>
    </row>
    <row r="10" spans="1:6" ht="26.75" customHeight="1">
      <c r="A10" s="1" t="s">
        <v>24</v>
      </c>
      <c r="B10" s="1" t="s">
        <v>116</v>
      </c>
      <c r="D10" s="84"/>
    </row>
    <row r="11" spans="1:6" ht="32" customHeight="1">
      <c r="A11" s="1" t="s">
        <v>28</v>
      </c>
      <c r="B11" s="1" t="s">
        <v>207</v>
      </c>
    </row>
    <row r="12" spans="1:6" ht="48" customHeight="1">
      <c r="A12" s="1" t="s">
        <v>32</v>
      </c>
      <c r="B12" s="1" t="s">
        <v>208</v>
      </c>
    </row>
    <row r="14" spans="1:6" ht="32" customHeight="1">
      <c r="A14" s="138" t="s">
        <v>209</v>
      </c>
      <c r="B14" s="138"/>
    </row>
    <row r="15" spans="1:6" ht="32" customHeight="1">
      <c r="A15" s="138"/>
      <c r="B15" s="138"/>
    </row>
    <row r="16" spans="1:6" ht="32" customHeight="1">
      <c r="A16" s="138"/>
      <c r="B16" s="138"/>
    </row>
    <row r="65536" ht="15" customHeight="1"/>
  </sheetData>
  <mergeCells count="5">
    <mergeCell ref="A2:B2"/>
    <mergeCell ref="D3:E3"/>
    <mergeCell ref="D4:F4"/>
    <mergeCell ref="A7:A9"/>
    <mergeCell ref="A14:B16"/>
  </mergeCells>
  <pageMargins left="0.75" right="0.75" top="1" bottom="1" header="0.51180555555555496" footer="0.51180555555555496"/>
  <pageSetup paperSize="0" scale="0" firstPageNumber="0" orientation="portrait" usePrinterDefaults="0" horizontalDpi="0" verticalDpi="0" copies="0"/>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MK65536"/>
  <sheetViews>
    <sheetView workbookViewId="0">
      <selection activeCell="F11" sqref="F11"/>
    </sheetView>
  </sheetViews>
  <sheetFormatPr baseColWidth="10" defaultColWidth="20.83203125" defaultRowHeight="14" x14ac:dyDescent="0"/>
  <cols>
    <col min="1" max="2" width="20.83203125" style="62"/>
    <col min="3" max="3" width="7.1640625" style="62" customWidth="1"/>
    <col min="4" max="4" width="20.83203125" style="62"/>
    <col min="5" max="5" width="72.6640625" style="62" customWidth="1"/>
    <col min="6" max="6" width="46" style="62" customWidth="1"/>
    <col min="7" max="1025" width="20.83203125" style="62"/>
    <col min="1026" max="16384" width="20.83203125" style="63"/>
  </cols>
  <sheetData>
    <row r="2" spans="1:6" ht="15.75" customHeight="1">
      <c r="A2" s="124" t="s">
        <v>0</v>
      </c>
      <c r="B2" s="124"/>
      <c r="D2" s="4" t="s">
        <v>1</v>
      </c>
      <c r="E2" s="64" t="s">
        <v>2</v>
      </c>
      <c r="F2" s="4" t="s">
        <v>3</v>
      </c>
    </row>
    <row r="3" spans="1:6" ht="29.25" customHeight="1">
      <c r="A3" s="1" t="s">
        <v>4</v>
      </c>
      <c r="B3" s="1" t="s">
        <v>210</v>
      </c>
      <c r="D3" s="136" t="s">
        <v>193</v>
      </c>
      <c r="E3" s="136"/>
      <c r="F3" s="83"/>
    </row>
    <row r="4" spans="1:6" ht="39" customHeight="1">
      <c r="A4" s="1" t="s">
        <v>8</v>
      </c>
      <c r="B4" s="1" t="s">
        <v>9</v>
      </c>
      <c r="D4" s="137" t="s">
        <v>194</v>
      </c>
      <c r="E4" s="137"/>
      <c r="F4" s="137"/>
    </row>
    <row r="5" spans="1:6" ht="27" customHeight="1">
      <c r="A5" s="1" t="s">
        <v>11</v>
      </c>
      <c r="B5" s="1" t="s">
        <v>211</v>
      </c>
      <c r="D5" s="84" t="s">
        <v>212</v>
      </c>
      <c r="E5" s="62" t="s">
        <v>213</v>
      </c>
      <c r="F5" s="85"/>
    </row>
    <row r="6" spans="1:6" ht="27.75" customHeight="1">
      <c r="A6" s="1" t="s">
        <v>14</v>
      </c>
      <c r="B6" s="1"/>
      <c r="D6" s="84" t="s">
        <v>205</v>
      </c>
      <c r="E6" s="62" t="s">
        <v>214</v>
      </c>
      <c r="F6" s="85" t="s">
        <v>215</v>
      </c>
    </row>
    <row r="7" spans="1:6" ht="24" customHeight="1">
      <c r="A7" s="124" t="s">
        <v>17</v>
      </c>
      <c r="B7" s="1" t="s">
        <v>132</v>
      </c>
      <c r="D7" s="84" t="s">
        <v>216</v>
      </c>
      <c r="E7" s="62" t="s">
        <v>217</v>
      </c>
      <c r="F7" s="85" t="s">
        <v>218</v>
      </c>
    </row>
    <row r="8" spans="1:6" ht="35.25" customHeight="1">
      <c r="A8" s="124"/>
      <c r="B8" s="1" t="s">
        <v>160</v>
      </c>
      <c r="D8" s="84" t="s">
        <v>219</v>
      </c>
      <c r="E8" s="62" t="s">
        <v>220</v>
      </c>
      <c r="F8" s="85" t="s">
        <v>221</v>
      </c>
    </row>
    <row r="9" spans="1:6" ht="27.75" customHeight="1">
      <c r="A9" s="124"/>
      <c r="B9" s="1" t="s">
        <v>222</v>
      </c>
      <c r="D9" s="84" t="s">
        <v>223</v>
      </c>
      <c r="E9" s="62" t="s">
        <v>224</v>
      </c>
      <c r="F9" s="85" t="s">
        <v>225</v>
      </c>
    </row>
    <row r="10" spans="1:6" ht="32.25" customHeight="1">
      <c r="A10" s="1" t="s">
        <v>24</v>
      </c>
      <c r="B10" s="1" t="s">
        <v>25</v>
      </c>
      <c r="D10" s="84" t="s">
        <v>226</v>
      </c>
      <c r="E10" s="62" t="s">
        <v>227</v>
      </c>
      <c r="F10" s="85" t="s">
        <v>228</v>
      </c>
    </row>
    <row r="11" spans="1:6" ht="21.75" customHeight="1">
      <c r="A11" s="1" t="s">
        <v>28</v>
      </c>
      <c r="B11" s="1" t="s">
        <v>29</v>
      </c>
      <c r="D11" s="84"/>
      <c r="F11" s="85" t="s">
        <v>229</v>
      </c>
    </row>
    <row r="12" spans="1:6" ht="47.25" customHeight="1">
      <c r="A12" s="1" t="s">
        <v>32</v>
      </c>
      <c r="B12" s="1" t="s">
        <v>208</v>
      </c>
      <c r="D12" s="84"/>
      <c r="E12" s="62" t="s">
        <v>230</v>
      </c>
      <c r="F12" s="85"/>
    </row>
    <row r="13" spans="1:6" ht="13.5" customHeight="1">
      <c r="D13" s="87"/>
      <c r="E13" s="22"/>
      <c r="F13" s="86"/>
    </row>
    <row r="65536" ht="15" customHeight="1"/>
  </sheetData>
  <mergeCells count="4">
    <mergeCell ref="A2:B2"/>
    <mergeCell ref="D3:E3"/>
    <mergeCell ref="D4:F4"/>
    <mergeCell ref="A7:A9"/>
  </mergeCells>
  <phoneticPr fontId="12" type="noConversion"/>
  <pageMargins left="0.75" right="0.75" top="1" bottom="1" header="0.51180555555555496" footer="0.51180555555555496"/>
  <pageSetup paperSize="9" firstPageNumber="0" orientation="portrait" horizontalDpi="4294967292" verticalDpi="4294967292"/>
  <extLs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MK65536"/>
  <sheetViews>
    <sheetView tabSelected="1" workbookViewId="0">
      <selection activeCell="E12" sqref="E12"/>
    </sheetView>
  </sheetViews>
  <sheetFormatPr baseColWidth="10" defaultColWidth="23" defaultRowHeight="14" x14ac:dyDescent="0"/>
  <cols>
    <col min="1" max="2" width="23" style="62"/>
    <col min="3" max="3" width="8.5" style="62" customWidth="1"/>
    <col min="4" max="4" width="31.5" style="62" customWidth="1"/>
    <col min="5" max="5" width="82" style="62" customWidth="1"/>
    <col min="6" max="1025" width="23" style="62"/>
    <col min="1026" max="16384" width="23" style="63"/>
  </cols>
  <sheetData>
    <row r="2" spans="1:6" ht="15.75" customHeight="1">
      <c r="A2" s="124" t="s">
        <v>0</v>
      </c>
      <c r="B2" s="124"/>
      <c r="D2" s="4" t="s">
        <v>1</v>
      </c>
      <c r="E2" s="64" t="s">
        <v>2</v>
      </c>
      <c r="F2" s="4" t="s">
        <v>3</v>
      </c>
    </row>
    <row r="3" spans="1:6" ht="29.25" customHeight="1">
      <c r="A3" s="1" t="s">
        <v>4</v>
      </c>
      <c r="B3" s="1" t="s">
        <v>231</v>
      </c>
      <c r="D3" s="139" t="s">
        <v>193</v>
      </c>
      <c r="E3" s="139"/>
      <c r="F3" s="88"/>
    </row>
    <row r="4" spans="1:6" ht="39" customHeight="1">
      <c r="A4" s="1" t="s">
        <v>8</v>
      </c>
      <c r="B4" s="1" t="s">
        <v>178</v>
      </c>
      <c r="D4" s="137" t="s">
        <v>238</v>
      </c>
      <c r="E4" s="137"/>
      <c r="F4" s="137"/>
    </row>
    <row r="5" spans="1:6" ht="30" customHeight="1">
      <c r="A5" s="1" t="s">
        <v>11</v>
      </c>
      <c r="B5" s="1" t="s">
        <v>108</v>
      </c>
      <c r="D5" s="84" t="s">
        <v>232</v>
      </c>
      <c r="E5" s="13" t="s">
        <v>239</v>
      </c>
      <c r="F5" s="85"/>
    </row>
    <row r="6" spans="1:6" ht="33.75" customHeight="1">
      <c r="A6" s="1" t="s">
        <v>14</v>
      </c>
      <c r="B6" s="1"/>
      <c r="D6" s="84" t="s">
        <v>233</v>
      </c>
      <c r="E6" s="13" t="s">
        <v>240</v>
      </c>
      <c r="F6" s="85"/>
    </row>
    <row r="7" spans="1:6" ht="24" customHeight="1">
      <c r="A7" s="124" t="s">
        <v>17</v>
      </c>
      <c r="B7" s="1" t="s">
        <v>111</v>
      </c>
      <c r="D7" s="84" t="s">
        <v>234</v>
      </c>
      <c r="E7" s="13" t="s">
        <v>241</v>
      </c>
      <c r="F7" s="85"/>
    </row>
    <row r="8" spans="1:6" ht="24.75" customHeight="1">
      <c r="A8" s="124"/>
      <c r="B8" s="1" t="s">
        <v>235</v>
      </c>
      <c r="D8" s="89" t="s">
        <v>243</v>
      </c>
      <c r="E8" s="13" t="s">
        <v>242</v>
      </c>
      <c r="F8" s="13"/>
    </row>
    <row r="9" spans="1:6" ht="22.5" customHeight="1">
      <c r="A9" s="124"/>
      <c r="B9" s="1" t="s">
        <v>114</v>
      </c>
      <c r="D9" s="90" t="s">
        <v>236</v>
      </c>
      <c r="E9" s="22" t="s">
        <v>244</v>
      </c>
      <c r="F9" s="86"/>
    </row>
    <row r="10" spans="1:6" ht="18" customHeight="1">
      <c r="A10" s="1" t="s">
        <v>24</v>
      </c>
      <c r="B10" s="1" t="s">
        <v>25</v>
      </c>
    </row>
    <row r="11" spans="1:6" ht="19.5" customHeight="1">
      <c r="A11" s="1" t="s">
        <v>28</v>
      </c>
      <c r="B11" s="1" t="s">
        <v>118</v>
      </c>
    </row>
    <row r="12" spans="1:6" ht="46.5" customHeight="1">
      <c r="A12" s="1" t="s">
        <v>32</v>
      </c>
      <c r="B12" s="1" t="s">
        <v>237</v>
      </c>
    </row>
    <row r="65536" ht="15" customHeight="1"/>
  </sheetData>
  <mergeCells count="4">
    <mergeCell ref="A2:B2"/>
    <mergeCell ref="D3:E3"/>
    <mergeCell ref="D4:F4"/>
    <mergeCell ref="A7:A9"/>
  </mergeCells>
  <pageMargins left="0.75" right="0.75" top="1" bottom="1" header="0.51180555555555496" footer="0.51180555555555496"/>
  <pageSetup paperSize="0" scale="0" firstPageNumber="0" orientation="portrait" usePrinterDefaults="0" horizontalDpi="0" verticalDpi="0" copies="0"/>
  <extLst>
    <ext xmlns:mx="http://schemas.microsoft.com/office/mac/excel/2008/main" uri="{64002731-A6B0-56B0-2670-7721B7C09600}">
      <mx:PLV Mode="0" OnePage="0" WScale="0"/>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90"/>
  <sheetViews>
    <sheetView topLeftCell="D63" workbookViewId="0">
      <selection activeCell="H73" sqref="H73:M85"/>
    </sheetView>
  </sheetViews>
  <sheetFormatPr baseColWidth="10" defaultRowHeight="15" x14ac:dyDescent="0"/>
  <cols>
    <col min="1" max="1" width="24.1640625" style="101" customWidth="1"/>
    <col min="2" max="2" width="10.83203125" style="101"/>
    <col min="3" max="3" width="16.83203125" style="101" customWidth="1"/>
    <col min="4" max="4" width="20.83203125" style="101" customWidth="1"/>
    <col min="5" max="5" width="13.1640625" style="101" customWidth="1"/>
    <col min="6" max="6" width="10.83203125" style="101"/>
    <col min="7" max="7" width="22.33203125" style="101" customWidth="1"/>
    <col min="8" max="8" width="17.1640625" style="101" customWidth="1"/>
    <col min="9" max="9" width="10.83203125" style="101"/>
    <col min="10" max="10" width="12.83203125" style="101" customWidth="1"/>
    <col min="11" max="16384" width="10.83203125" style="101"/>
  </cols>
  <sheetData>
    <row r="1" spans="1:20">
      <c r="A1" s="140" t="s">
        <v>348</v>
      </c>
      <c r="B1" s="140"/>
      <c r="D1" s="140" t="s">
        <v>29</v>
      </c>
      <c r="E1" s="140"/>
      <c r="G1" s="140" t="s">
        <v>349</v>
      </c>
      <c r="H1" s="140"/>
    </row>
    <row r="2" spans="1:20">
      <c r="K2" s="101" t="s">
        <v>350</v>
      </c>
      <c r="L2" s="101" t="s">
        <v>351</v>
      </c>
      <c r="M2" s="101" t="s">
        <v>352</v>
      </c>
      <c r="N2" s="101" t="s">
        <v>310</v>
      </c>
      <c r="Q2" s="101" t="s">
        <v>245</v>
      </c>
      <c r="R2" s="101" t="s">
        <v>248</v>
      </c>
      <c r="S2" s="101" t="s">
        <v>249</v>
      </c>
      <c r="T2" s="101" t="s">
        <v>310</v>
      </c>
    </row>
    <row r="3" spans="1:20">
      <c r="A3" s="102" t="s">
        <v>353</v>
      </c>
      <c r="B3" s="101" t="s">
        <v>354</v>
      </c>
      <c r="D3" s="102" t="s">
        <v>355</v>
      </c>
      <c r="E3" s="101" t="s">
        <v>350</v>
      </c>
      <c r="G3" s="102" t="s">
        <v>353</v>
      </c>
      <c r="H3" s="101" t="s">
        <v>350</v>
      </c>
      <c r="J3" s="101" t="s">
        <v>356</v>
      </c>
      <c r="K3" s="101">
        <v>3</v>
      </c>
      <c r="L3" s="101">
        <v>0</v>
      </c>
      <c r="M3" s="101">
        <v>5</v>
      </c>
      <c r="N3" s="101">
        <v>8</v>
      </c>
      <c r="Q3" s="101" t="s">
        <v>247</v>
      </c>
      <c r="R3" s="101">
        <v>14</v>
      </c>
      <c r="S3" s="101">
        <v>8</v>
      </c>
      <c r="T3" s="101">
        <f>SUM(R3:S3)</f>
        <v>22</v>
      </c>
    </row>
    <row r="4" spans="1:20">
      <c r="A4" s="101" t="s">
        <v>357</v>
      </c>
      <c r="B4" s="101" t="s">
        <v>354</v>
      </c>
      <c r="D4" s="101" t="s">
        <v>358</v>
      </c>
      <c r="E4" s="101" t="s">
        <v>354</v>
      </c>
      <c r="G4" s="101" t="s">
        <v>359</v>
      </c>
      <c r="H4" s="101" t="s">
        <v>350</v>
      </c>
      <c r="J4" s="101" t="s">
        <v>360</v>
      </c>
      <c r="K4" s="101">
        <v>8</v>
      </c>
      <c r="L4" s="101">
        <v>2</v>
      </c>
      <c r="M4" s="101">
        <v>5</v>
      </c>
      <c r="N4" s="101">
        <v>15</v>
      </c>
      <c r="Q4" s="101" t="s">
        <v>246</v>
      </c>
      <c r="R4" s="101">
        <v>14</v>
      </c>
      <c r="S4" s="101">
        <v>3</v>
      </c>
      <c r="T4" s="101">
        <f>SUM(R4:S4)</f>
        <v>17</v>
      </c>
    </row>
    <row r="5" spans="1:20">
      <c r="A5" s="101" t="s">
        <v>358</v>
      </c>
      <c r="B5" s="101" t="s">
        <v>354</v>
      </c>
      <c r="D5" s="101" t="s">
        <v>361</v>
      </c>
      <c r="E5" s="101" t="s">
        <v>354</v>
      </c>
      <c r="G5" s="101" t="s">
        <v>362</v>
      </c>
      <c r="H5" s="101" t="s">
        <v>354</v>
      </c>
      <c r="J5" s="101" t="s">
        <v>363</v>
      </c>
      <c r="K5" s="101">
        <v>5</v>
      </c>
      <c r="L5" s="101">
        <v>1</v>
      </c>
      <c r="M5" s="101">
        <v>3</v>
      </c>
      <c r="N5" s="101">
        <f>SUM(K5:M5)</f>
        <v>9</v>
      </c>
    </row>
    <row r="6" spans="1:20">
      <c r="A6" s="101" t="s">
        <v>364</v>
      </c>
      <c r="B6" s="101" t="s">
        <v>350</v>
      </c>
      <c r="D6" s="101" t="s">
        <v>365</v>
      </c>
      <c r="E6" s="101" t="s">
        <v>351</v>
      </c>
      <c r="G6" s="101" t="s">
        <v>366</v>
      </c>
      <c r="H6" s="101" t="s">
        <v>354</v>
      </c>
      <c r="J6" s="101" t="s">
        <v>367</v>
      </c>
      <c r="K6" s="101">
        <v>7</v>
      </c>
      <c r="L6" s="101">
        <v>4</v>
      </c>
      <c r="M6" s="101">
        <v>5</v>
      </c>
      <c r="N6" s="101">
        <f>SUM(K6:M6)</f>
        <v>16</v>
      </c>
    </row>
    <row r="7" spans="1:20">
      <c r="A7" s="101" t="s">
        <v>368</v>
      </c>
      <c r="B7" s="101" t="s">
        <v>354</v>
      </c>
      <c r="D7" s="101" t="s">
        <v>369</v>
      </c>
      <c r="E7" s="101" t="s">
        <v>351</v>
      </c>
      <c r="J7" s="101" t="s">
        <v>370</v>
      </c>
      <c r="K7" s="101">
        <v>4</v>
      </c>
      <c r="L7" s="101">
        <v>4</v>
      </c>
      <c r="M7" s="101">
        <v>6</v>
      </c>
      <c r="N7" s="101">
        <f>SUM(K7:M7)</f>
        <v>14</v>
      </c>
    </row>
    <row r="8" spans="1:20">
      <c r="A8" s="101" t="s">
        <v>371</v>
      </c>
      <c r="B8" s="101" t="s">
        <v>350</v>
      </c>
      <c r="D8" s="101" t="s">
        <v>372</v>
      </c>
      <c r="E8" s="101" t="s">
        <v>350</v>
      </c>
    </row>
    <row r="9" spans="1:20">
      <c r="J9" s="101" t="s">
        <v>373</v>
      </c>
      <c r="K9" s="101" t="s">
        <v>351</v>
      </c>
      <c r="L9" s="101" t="s">
        <v>350</v>
      </c>
      <c r="M9" s="101" t="s">
        <v>352</v>
      </c>
    </row>
    <row r="10" spans="1:20">
      <c r="A10" s="102" t="s">
        <v>374</v>
      </c>
      <c r="B10" s="101" t="s">
        <v>350</v>
      </c>
      <c r="D10" s="102" t="s">
        <v>374</v>
      </c>
      <c r="E10" s="101" t="s">
        <v>350</v>
      </c>
      <c r="G10" s="102" t="s">
        <v>374</v>
      </c>
      <c r="H10" s="101" t="s">
        <v>350</v>
      </c>
      <c r="J10" s="101" t="s">
        <v>356</v>
      </c>
      <c r="K10" s="103">
        <f>(L3/8)*100</f>
        <v>0</v>
      </c>
      <c r="L10" s="103">
        <f>(K3/8)*100</f>
        <v>37.5</v>
      </c>
      <c r="M10" s="103">
        <f t="shared" ref="M10" si="0">(M3/8)*100</f>
        <v>62.5</v>
      </c>
    </row>
    <row r="11" spans="1:20">
      <c r="A11" s="101" t="s">
        <v>375</v>
      </c>
      <c r="B11" s="101" t="s">
        <v>350</v>
      </c>
      <c r="D11" s="101" t="s">
        <v>376</v>
      </c>
      <c r="E11" s="101" t="s">
        <v>354</v>
      </c>
      <c r="G11" s="101" t="s">
        <v>377</v>
      </c>
      <c r="H11" s="101" t="s">
        <v>350</v>
      </c>
      <c r="J11" s="101" t="s">
        <v>363</v>
      </c>
      <c r="K11" s="103">
        <f>(L5/9)*100</f>
        <v>11.111111111111111</v>
      </c>
      <c r="L11" s="103">
        <f>(K5/N5)*100</f>
        <v>55.555555555555557</v>
      </c>
      <c r="M11" s="103">
        <f>(M5/9)*100</f>
        <v>33.333333333333329</v>
      </c>
    </row>
    <row r="12" spans="1:20">
      <c r="A12" s="101" t="s">
        <v>378</v>
      </c>
      <c r="B12" s="101" t="s">
        <v>350</v>
      </c>
      <c r="D12" s="101" t="s">
        <v>362</v>
      </c>
      <c r="E12" s="101" t="s">
        <v>354</v>
      </c>
      <c r="G12" s="101" t="s">
        <v>362</v>
      </c>
      <c r="H12" s="101" t="s">
        <v>354</v>
      </c>
      <c r="J12" s="101" t="s">
        <v>360</v>
      </c>
      <c r="K12" s="103">
        <f>(L4/15)*100</f>
        <v>13.333333333333334</v>
      </c>
      <c r="L12" s="103">
        <f>(K4/15)*100</f>
        <v>53.333333333333336</v>
      </c>
      <c r="M12" s="103">
        <f>(M4/15)*100</f>
        <v>33.333333333333329</v>
      </c>
    </row>
    <row r="13" spans="1:20">
      <c r="A13" s="101" t="s">
        <v>376</v>
      </c>
      <c r="B13" s="101" t="s">
        <v>354</v>
      </c>
      <c r="D13" s="101" t="s">
        <v>379</v>
      </c>
      <c r="E13" s="101" t="s">
        <v>351</v>
      </c>
      <c r="G13" s="101" t="s">
        <v>380</v>
      </c>
      <c r="H13" s="101" t="s">
        <v>350</v>
      </c>
      <c r="J13" s="101" t="s">
        <v>367</v>
      </c>
      <c r="K13" s="103">
        <f>(L6/16)*100</f>
        <v>25</v>
      </c>
      <c r="L13" s="103">
        <f>(K6/N6)*100</f>
        <v>43.75</v>
      </c>
      <c r="M13" s="103">
        <f>(M6/16)*100</f>
        <v>31.25</v>
      </c>
    </row>
    <row r="14" spans="1:20">
      <c r="A14" s="101" t="s">
        <v>357</v>
      </c>
      <c r="B14" s="101" t="s">
        <v>350</v>
      </c>
      <c r="D14" s="101" t="s">
        <v>381</v>
      </c>
      <c r="E14" s="101" t="s">
        <v>354</v>
      </c>
      <c r="J14" s="101" t="s">
        <v>370</v>
      </c>
      <c r="K14" s="103">
        <f>(L7/14)*100</f>
        <v>28.571428571428569</v>
      </c>
      <c r="L14" s="103">
        <f>(K7/N7)*100</f>
        <v>28.571428571428569</v>
      </c>
      <c r="M14" s="103">
        <f>(M7/14)*100</f>
        <v>42.857142857142854</v>
      </c>
    </row>
    <row r="15" spans="1:20">
      <c r="A15" s="101" t="s">
        <v>368</v>
      </c>
      <c r="B15" s="101" t="s">
        <v>350</v>
      </c>
      <c r="D15" s="101" t="s">
        <v>382</v>
      </c>
      <c r="E15" s="101" t="s">
        <v>350</v>
      </c>
    </row>
    <row r="16" spans="1:20">
      <c r="A16" s="101" t="s">
        <v>383</v>
      </c>
      <c r="B16" s="101" t="s">
        <v>351</v>
      </c>
    </row>
    <row r="17" spans="1:8">
      <c r="A17" s="101" t="s">
        <v>380</v>
      </c>
      <c r="B17" s="101" t="s">
        <v>350</v>
      </c>
    </row>
    <row r="19" spans="1:8">
      <c r="A19" s="102" t="s">
        <v>363</v>
      </c>
      <c r="B19" s="101" t="s">
        <v>350</v>
      </c>
      <c r="D19" s="102" t="s">
        <v>384</v>
      </c>
      <c r="E19" s="101" t="s">
        <v>354</v>
      </c>
      <c r="G19" s="102" t="s">
        <v>363</v>
      </c>
      <c r="H19" s="101" t="s">
        <v>350</v>
      </c>
    </row>
    <row r="20" spans="1:8">
      <c r="A20" s="101" t="s">
        <v>385</v>
      </c>
      <c r="B20" s="101" t="s">
        <v>350</v>
      </c>
      <c r="D20" s="101" t="s">
        <v>376</v>
      </c>
      <c r="E20" s="101" t="s">
        <v>354</v>
      </c>
      <c r="G20" s="101" t="s">
        <v>365</v>
      </c>
      <c r="H20" s="101" t="s">
        <v>354</v>
      </c>
    </row>
    <row r="21" spans="1:8">
      <c r="A21" s="101" t="s">
        <v>386</v>
      </c>
      <c r="B21" s="101" t="s">
        <v>350</v>
      </c>
      <c r="D21" s="101" t="s">
        <v>387</v>
      </c>
      <c r="E21" s="101" t="s">
        <v>354</v>
      </c>
      <c r="G21" s="101" t="s">
        <v>388</v>
      </c>
      <c r="H21" s="101" t="s">
        <v>351</v>
      </c>
    </row>
    <row r="22" spans="1:8">
      <c r="A22" s="101" t="s">
        <v>365</v>
      </c>
      <c r="B22" s="101" t="s">
        <v>350</v>
      </c>
      <c r="D22" s="101" t="s">
        <v>389</v>
      </c>
      <c r="E22" s="101" t="s">
        <v>354</v>
      </c>
      <c r="G22" s="101" t="s">
        <v>390</v>
      </c>
      <c r="H22" s="101" t="s">
        <v>350</v>
      </c>
    </row>
    <row r="23" spans="1:8">
      <c r="A23" s="101" t="s">
        <v>391</v>
      </c>
      <c r="B23" s="101" t="s">
        <v>354</v>
      </c>
      <c r="D23" s="101" t="s">
        <v>378</v>
      </c>
      <c r="E23" s="101" t="s">
        <v>350</v>
      </c>
    </row>
    <row r="24" spans="1:8">
      <c r="A24" s="101" t="s">
        <v>392</v>
      </c>
      <c r="B24" s="101" t="s">
        <v>354</v>
      </c>
      <c r="D24" s="101" t="s">
        <v>358</v>
      </c>
      <c r="E24" s="101" t="s">
        <v>354</v>
      </c>
    </row>
    <row r="25" spans="1:8">
      <c r="A25" s="101" t="s">
        <v>393</v>
      </c>
      <c r="B25" s="101" t="s">
        <v>350</v>
      </c>
      <c r="D25" s="101" t="s">
        <v>394</v>
      </c>
      <c r="E25" s="101" t="s">
        <v>354</v>
      </c>
    </row>
    <row r="27" spans="1:8">
      <c r="A27" s="102" t="s">
        <v>395</v>
      </c>
      <c r="B27" s="101" t="s">
        <v>350</v>
      </c>
      <c r="D27" s="102" t="s">
        <v>395</v>
      </c>
      <c r="E27" s="101" t="s">
        <v>350</v>
      </c>
      <c r="G27" s="102" t="s">
        <v>395</v>
      </c>
      <c r="H27" s="101" t="s">
        <v>354</v>
      </c>
    </row>
    <row r="28" spans="1:8">
      <c r="A28" s="101" t="s">
        <v>396</v>
      </c>
      <c r="B28" s="101" t="s">
        <v>354</v>
      </c>
      <c r="D28" s="101" t="s">
        <v>397</v>
      </c>
      <c r="E28" s="101" t="s">
        <v>350</v>
      </c>
      <c r="G28" s="101" t="s">
        <v>398</v>
      </c>
      <c r="H28" s="101" t="s">
        <v>354</v>
      </c>
    </row>
    <row r="29" spans="1:8">
      <c r="A29" s="101" t="s">
        <v>399</v>
      </c>
      <c r="B29" s="101" t="s">
        <v>350</v>
      </c>
      <c r="D29" s="101" t="s">
        <v>400</v>
      </c>
      <c r="E29" s="101" t="s">
        <v>350</v>
      </c>
      <c r="G29" s="101" t="s">
        <v>362</v>
      </c>
      <c r="H29" s="101" t="s">
        <v>354</v>
      </c>
    </row>
    <row r="30" spans="1:8">
      <c r="A30" s="101" t="s">
        <v>365</v>
      </c>
      <c r="B30" s="101" t="s">
        <v>350</v>
      </c>
      <c r="D30" s="101" t="s">
        <v>401</v>
      </c>
      <c r="E30" s="101" t="s">
        <v>351</v>
      </c>
      <c r="G30" s="101" t="s">
        <v>397</v>
      </c>
      <c r="H30" s="101" t="s">
        <v>351</v>
      </c>
    </row>
    <row r="31" spans="1:8">
      <c r="A31" s="101" t="s">
        <v>357</v>
      </c>
      <c r="B31" s="101" t="s">
        <v>350</v>
      </c>
      <c r="D31" s="101" t="s">
        <v>358</v>
      </c>
      <c r="E31" s="101" t="s">
        <v>354</v>
      </c>
      <c r="G31" s="101" t="s">
        <v>401</v>
      </c>
      <c r="H31" s="101" t="s">
        <v>351</v>
      </c>
    </row>
    <row r="32" spans="1:8">
      <c r="A32" s="101" t="s">
        <v>386</v>
      </c>
      <c r="B32" s="101" t="s">
        <v>350</v>
      </c>
      <c r="D32" s="101" t="s">
        <v>357</v>
      </c>
      <c r="E32" s="101" t="s">
        <v>354</v>
      </c>
    </row>
    <row r="33" spans="1:13">
      <c r="A33" s="101" t="s">
        <v>402</v>
      </c>
      <c r="B33" s="101" t="s">
        <v>351</v>
      </c>
    </row>
    <row r="34" spans="1:13">
      <c r="A34" s="101" t="s">
        <v>403</v>
      </c>
      <c r="B34" s="101" t="s">
        <v>350</v>
      </c>
    </row>
    <row r="36" spans="1:13">
      <c r="A36" s="102" t="s">
        <v>404</v>
      </c>
      <c r="B36" s="101" t="s">
        <v>351</v>
      </c>
      <c r="D36" s="102" t="s">
        <v>404</v>
      </c>
      <c r="E36" s="101" t="s">
        <v>351</v>
      </c>
      <c r="G36" s="102" t="s">
        <v>404</v>
      </c>
      <c r="H36" s="101" t="s">
        <v>351</v>
      </c>
    </row>
    <row r="37" spans="1:13">
      <c r="A37" s="101" t="s">
        <v>382</v>
      </c>
      <c r="B37" s="101" t="s">
        <v>350</v>
      </c>
      <c r="D37" s="101" t="s">
        <v>405</v>
      </c>
      <c r="E37" s="101" t="s">
        <v>354</v>
      </c>
      <c r="G37" s="101" t="s">
        <v>406</v>
      </c>
      <c r="H37" s="101" t="s">
        <v>354</v>
      </c>
    </row>
    <row r="38" spans="1:13">
      <c r="A38" s="101" t="s">
        <v>406</v>
      </c>
      <c r="B38" s="101" t="s">
        <v>351</v>
      </c>
      <c r="D38" s="101" t="s">
        <v>382</v>
      </c>
      <c r="E38" s="101" t="s">
        <v>350</v>
      </c>
      <c r="G38" s="101" t="s">
        <v>407</v>
      </c>
      <c r="H38" s="101" t="s">
        <v>354</v>
      </c>
      <c r="K38" s="101" t="s">
        <v>351</v>
      </c>
      <c r="L38" s="101" t="s">
        <v>350</v>
      </c>
      <c r="M38" s="101" t="s">
        <v>352</v>
      </c>
    </row>
    <row r="39" spans="1:13">
      <c r="A39" s="101" t="s">
        <v>407</v>
      </c>
      <c r="B39" s="101" t="s">
        <v>350</v>
      </c>
      <c r="D39" s="101" t="s">
        <v>408</v>
      </c>
      <c r="E39" s="101" t="s">
        <v>351</v>
      </c>
      <c r="G39" s="101" t="s">
        <v>393</v>
      </c>
      <c r="H39" s="101" t="s">
        <v>351</v>
      </c>
      <c r="J39" s="101" t="s">
        <v>409</v>
      </c>
      <c r="K39" s="101">
        <v>8</v>
      </c>
      <c r="L39" s="101">
        <v>20</v>
      </c>
      <c r="M39" s="101">
        <v>25</v>
      </c>
    </row>
    <row r="40" spans="1:13">
      <c r="A40" s="101" t="s">
        <v>393</v>
      </c>
      <c r="B40" s="101" t="s">
        <v>354</v>
      </c>
      <c r="D40" s="101" t="s">
        <v>401</v>
      </c>
      <c r="E40" s="101" t="s">
        <v>351</v>
      </c>
      <c r="G40" s="101" t="s">
        <v>410</v>
      </c>
      <c r="H40" s="101" t="s">
        <v>350</v>
      </c>
      <c r="J40" s="101" t="s">
        <v>411</v>
      </c>
      <c r="K40" s="103">
        <f>(K39/55)*100</f>
        <v>14.545454545454545</v>
      </c>
      <c r="L40" s="103">
        <f t="shared" ref="L40:M40" si="1">(L39/55)*100</f>
        <v>36.363636363636367</v>
      </c>
      <c r="M40" s="103">
        <f t="shared" si="1"/>
        <v>45.454545454545453</v>
      </c>
    </row>
    <row r="41" spans="1:13">
      <c r="A41" s="101" t="s">
        <v>376</v>
      </c>
      <c r="B41" s="101" t="s">
        <v>354</v>
      </c>
      <c r="D41" s="101" t="s">
        <v>376</v>
      </c>
      <c r="E41" s="101" t="s">
        <v>354</v>
      </c>
    </row>
    <row r="43" spans="1:13">
      <c r="D43" s="102" t="s">
        <v>412</v>
      </c>
      <c r="E43" s="101" t="s">
        <v>354</v>
      </c>
    </row>
    <row r="44" spans="1:13">
      <c r="D44" s="101" t="s">
        <v>413</v>
      </c>
      <c r="E44" s="101" t="s">
        <v>354</v>
      </c>
    </row>
    <row r="45" spans="1:13">
      <c r="D45" s="101" t="s">
        <v>414</v>
      </c>
      <c r="E45" s="101" t="s">
        <v>350</v>
      </c>
    </row>
    <row r="46" spans="1:13">
      <c r="D46" s="101" t="s">
        <v>415</v>
      </c>
      <c r="E46" s="101" t="s">
        <v>354</v>
      </c>
    </row>
    <row r="47" spans="1:13">
      <c r="D47" s="101" t="s">
        <v>378</v>
      </c>
      <c r="E47" s="101" t="s">
        <v>350</v>
      </c>
    </row>
    <row r="48" spans="1:13">
      <c r="D48" s="101" t="s">
        <v>416</v>
      </c>
      <c r="E48" s="101" t="s">
        <v>354</v>
      </c>
    </row>
    <row r="49" spans="1:13">
      <c r="A49" s="101" t="s">
        <v>417</v>
      </c>
      <c r="D49" s="101" t="s">
        <v>418</v>
      </c>
      <c r="E49" s="101" t="s">
        <v>350</v>
      </c>
    </row>
    <row r="50" spans="1:13">
      <c r="A50" s="101" t="s">
        <v>419</v>
      </c>
    </row>
    <row r="51" spans="1:13">
      <c r="A51" s="101" t="s">
        <v>420</v>
      </c>
    </row>
    <row r="53" spans="1:13">
      <c r="A53" s="101" t="s">
        <v>409</v>
      </c>
      <c r="B53" s="101" t="s">
        <v>421</v>
      </c>
      <c r="C53" s="101" t="s">
        <v>409</v>
      </c>
      <c r="D53" s="101" t="s">
        <v>422</v>
      </c>
      <c r="E53" s="101" t="s">
        <v>409</v>
      </c>
      <c r="F53" s="101" t="s">
        <v>422</v>
      </c>
    </row>
    <row r="54" spans="1:13">
      <c r="A54" s="101" t="s">
        <v>406</v>
      </c>
      <c r="B54" s="101" t="s">
        <v>351</v>
      </c>
      <c r="C54" s="101" t="s">
        <v>400</v>
      </c>
      <c r="D54" s="101" t="s">
        <v>350</v>
      </c>
      <c r="E54" s="101" t="s">
        <v>406</v>
      </c>
      <c r="F54" s="101" t="s">
        <v>354</v>
      </c>
    </row>
    <row r="55" spans="1:13">
      <c r="A55" s="101" t="s">
        <v>408</v>
      </c>
      <c r="B55" s="101" t="s">
        <v>351</v>
      </c>
      <c r="C55" s="101" t="s">
        <v>371</v>
      </c>
      <c r="D55" s="101" t="s">
        <v>350</v>
      </c>
      <c r="E55" s="101" t="s">
        <v>394</v>
      </c>
      <c r="F55" s="101" t="s">
        <v>354</v>
      </c>
    </row>
    <row r="56" spans="1:13">
      <c r="A56" s="104" t="s">
        <v>401</v>
      </c>
      <c r="B56" s="101" t="s">
        <v>351</v>
      </c>
      <c r="C56" s="101" t="s">
        <v>407</v>
      </c>
      <c r="D56" s="101" t="s">
        <v>350</v>
      </c>
      <c r="E56" s="101" t="s">
        <v>392</v>
      </c>
      <c r="F56" s="101" t="s">
        <v>354</v>
      </c>
    </row>
    <row r="57" spans="1:13">
      <c r="A57" s="104" t="s">
        <v>401</v>
      </c>
      <c r="B57" s="101" t="s">
        <v>351</v>
      </c>
      <c r="C57" s="101" t="s">
        <v>399</v>
      </c>
      <c r="D57" s="101" t="s">
        <v>350</v>
      </c>
      <c r="E57" s="101" t="s">
        <v>423</v>
      </c>
      <c r="F57" s="101" t="s">
        <v>354</v>
      </c>
    </row>
    <row r="58" spans="1:13">
      <c r="A58" s="104" t="s">
        <v>401</v>
      </c>
      <c r="B58" s="101" t="s">
        <v>351</v>
      </c>
      <c r="C58" s="101" t="s">
        <v>403</v>
      </c>
      <c r="D58" s="101" t="s">
        <v>350</v>
      </c>
      <c r="E58" s="101" t="s">
        <v>407</v>
      </c>
      <c r="F58" s="101" t="s">
        <v>354</v>
      </c>
      <c r="H58" s="101" t="s">
        <v>424</v>
      </c>
      <c r="J58" s="101" t="s">
        <v>425</v>
      </c>
      <c r="L58" s="141" t="s">
        <v>426</v>
      </c>
      <c r="M58" s="141"/>
    </row>
    <row r="59" spans="1:13">
      <c r="A59" s="101" t="s">
        <v>369</v>
      </c>
      <c r="B59" s="101" t="s">
        <v>351</v>
      </c>
      <c r="C59" s="105" t="s">
        <v>378</v>
      </c>
      <c r="D59" s="101" t="s">
        <v>350</v>
      </c>
      <c r="E59" s="101" t="s">
        <v>405</v>
      </c>
      <c r="F59" s="101" t="s">
        <v>354</v>
      </c>
      <c r="H59" s="101" t="s">
        <v>406</v>
      </c>
      <c r="J59" s="105" t="s">
        <v>378</v>
      </c>
      <c r="L59" s="106" t="s">
        <v>362</v>
      </c>
      <c r="M59" s="101" t="s">
        <v>394</v>
      </c>
    </row>
    <row r="60" spans="1:13">
      <c r="A60" s="107" t="s">
        <v>397</v>
      </c>
      <c r="B60" s="101" t="s">
        <v>351</v>
      </c>
      <c r="C60" s="105" t="s">
        <v>378</v>
      </c>
      <c r="D60" s="101" t="s">
        <v>350</v>
      </c>
      <c r="E60" s="101" t="s">
        <v>413</v>
      </c>
      <c r="F60" s="101" t="s">
        <v>354</v>
      </c>
      <c r="H60" s="101" t="s">
        <v>408</v>
      </c>
      <c r="J60" s="108" t="s">
        <v>386</v>
      </c>
      <c r="L60" s="109" t="s">
        <v>365</v>
      </c>
      <c r="M60" s="101" t="s">
        <v>392</v>
      </c>
    </row>
    <row r="61" spans="1:13">
      <c r="A61" s="107" t="s">
        <v>393</v>
      </c>
      <c r="B61" s="101" t="s">
        <v>351</v>
      </c>
      <c r="C61" s="105" t="s">
        <v>378</v>
      </c>
      <c r="D61" s="101" t="s">
        <v>350</v>
      </c>
      <c r="E61" s="101" t="s">
        <v>416</v>
      </c>
      <c r="F61" s="101" t="s">
        <v>354</v>
      </c>
      <c r="H61" s="104" t="s">
        <v>401</v>
      </c>
      <c r="J61" s="105" t="s">
        <v>382</v>
      </c>
      <c r="L61" s="106" t="s">
        <v>358</v>
      </c>
      <c r="M61" s="101" t="s">
        <v>423</v>
      </c>
    </row>
    <row r="62" spans="1:13">
      <c r="A62" s="109" t="s">
        <v>365</v>
      </c>
      <c r="B62" s="101" t="s">
        <v>351</v>
      </c>
      <c r="C62" s="101" t="s">
        <v>375</v>
      </c>
      <c r="D62" s="101" t="s">
        <v>350</v>
      </c>
      <c r="E62" s="101" t="s">
        <v>387</v>
      </c>
      <c r="F62" s="101" t="s">
        <v>354</v>
      </c>
      <c r="H62" s="101" t="s">
        <v>383</v>
      </c>
      <c r="J62" s="101" t="s">
        <v>359</v>
      </c>
      <c r="L62" s="106" t="s">
        <v>376</v>
      </c>
      <c r="M62" s="101" t="s">
        <v>416</v>
      </c>
    </row>
    <row r="63" spans="1:13">
      <c r="A63" s="101" t="s">
        <v>402</v>
      </c>
      <c r="B63" s="101" t="s">
        <v>351</v>
      </c>
      <c r="C63" s="107" t="s">
        <v>397</v>
      </c>
      <c r="D63" s="101" t="s">
        <v>350</v>
      </c>
      <c r="E63" s="106" t="s">
        <v>362</v>
      </c>
      <c r="F63" s="101" t="s">
        <v>354</v>
      </c>
      <c r="H63" s="101" t="s">
        <v>402</v>
      </c>
      <c r="J63" s="101" t="s">
        <v>368</v>
      </c>
      <c r="L63" s="110" t="s">
        <v>357</v>
      </c>
      <c r="M63" s="101" t="s">
        <v>387</v>
      </c>
    </row>
    <row r="64" spans="1:13">
      <c r="A64" s="101" t="s">
        <v>388</v>
      </c>
      <c r="B64" s="101" t="s">
        <v>351</v>
      </c>
      <c r="C64" s="107" t="s">
        <v>393</v>
      </c>
      <c r="D64" s="101" t="s">
        <v>350</v>
      </c>
      <c r="E64" s="106" t="s">
        <v>362</v>
      </c>
      <c r="F64" s="101" t="s">
        <v>354</v>
      </c>
      <c r="H64" s="101" t="s">
        <v>369</v>
      </c>
      <c r="J64" s="101" t="s">
        <v>390</v>
      </c>
      <c r="L64" s="107" t="s">
        <v>393</v>
      </c>
      <c r="M64" s="101" t="s">
        <v>361</v>
      </c>
    </row>
    <row r="65" spans="1:13">
      <c r="A65" s="101" t="s">
        <v>379</v>
      </c>
      <c r="B65" s="101" t="s">
        <v>351</v>
      </c>
      <c r="C65" s="101" t="s">
        <v>364</v>
      </c>
      <c r="D65" s="101" t="s">
        <v>350</v>
      </c>
      <c r="E65" s="106" t="s">
        <v>362</v>
      </c>
      <c r="F65" s="101" t="s">
        <v>354</v>
      </c>
      <c r="H65" s="101" t="s">
        <v>388</v>
      </c>
      <c r="J65" s="101" t="s">
        <v>400</v>
      </c>
      <c r="L65" s="101" t="s">
        <v>391</v>
      </c>
      <c r="M65" s="101" t="s">
        <v>389</v>
      </c>
    </row>
    <row r="66" spans="1:13">
      <c r="A66" s="101" t="s">
        <v>383</v>
      </c>
      <c r="B66" s="101" t="s">
        <v>351</v>
      </c>
      <c r="C66" s="109" t="s">
        <v>365</v>
      </c>
      <c r="D66" s="101" t="s">
        <v>350</v>
      </c>
      <c r="E66" s="106" t="s">
        <v>362</v>
      </c>
      <c r="F66" s="101" t="s">
        <v>354</v>
      </c>
      <c r="H66" s="101" t="s">
        <v>379</v>
      </c>
      <c r="J66" s="101" t="s">
        <v>414</v>
      </c>
      <c r="L66" s="101" t="s">
        <v>427</v>
      </c>
    </row>
    <row r="67" spans="1:13">
      <c r="C67" s="109" t="s">
        <v>365</v>
      </c>
      <c r="D67" s="101" t="s">
        <v>350</v>
      </c>
      <c r="E67" s="101" t="s">
        <v>391</v>
      </c>
      <c r="F67" s="101" t="s">
        <v>354</v>
      </c>
      <c r="H67" s="111"/>
      <c r="J67" s="101" t="s">
        <v>403</v>
      </c>
      <c r="L67" s="101" t="s">
        <v>415</v>
      </c>
      <c r="M67" s="101" t="s">
        <v>398</v>
      </c>
    </row>
    <row r="68" spans="1:13">
      <c r="A68" s="101">
        <v>8</v>
      </c>
      <c r="C68" s="101" t="s">
        <v>418</v>
      </c>
      <c r="D68" s="101" t="s">
        <v>350</v>
      </c>
      <c r="E68" s="101" t="s">
        <v>366</v>
      </c>
      <c r="F68" s="101" t="s">
        <v>354</v>
      </c>
      <c r="H68" s="111"/>
      <c r="J68" s="101" t="s">
        <v>428</v>
      </c>
    </row>
    <row r="69" spans="1:13">
      <c r="A69" s="101" t="s">
        <v>429</v>
      </c>
      <c r="C69" s="108" t="s">
        <v>386</v>
      </c>
      <c r="D69" s="101" t="s">
        <v>350</v>
      </c>
      <c r="E69" s="107" t="s">
        <v>393</v>
      </c>
      <c r="F69" s="101" t="s">
        <v>354</v>
      </c>
      <c r="J69" s="101" t="s">
        <v>430</v>
      </c>
    </row>
    <row r="70" spans="1:13">
      <c r="C70" s="108" t="s">
        <v>386</v>
      </c>
      <c r="D70" s="101" t="s">
        <v>350</v>
      </c>
      <c r="E70" s="109" t="s">
        <v>365</v>
      </c>
      <c r="F70" s="101" t="s">
        <v>354</v>
      </c>
      <c r="J70" s="101" t="s">
        <v>418</v>
      </c>
    </row>
    <row r="71" spans="1:13">
      <c r="C71" s="101" t="s">
        <v>372</v>
      </c>
      <c r="D71" s="101" t="s">
        <v>350</v>
      </c>
      <c r="E71" s="101" t="s">
        <v>361</v>
      </c>
      <c r="F71" s="101" t="s">
        <v>354</v>
      </c>
    </row>
    <row r="72" spans="1:13">
      <c r="C72" s="101" t="s">
        <v>385</v>
      </c>
      <c r="D72" s="101" t="s">
        <v>350</v>
      </c>
      <c r="E72" s="106" t="s">
        <v>358</v>
      </c>
      <c r="F72" s="101" t="s">
        <v>354</v>
      </c>
    </row>
    <row r="73" spans="1:13">
      <c r="C73" s="101" t="s">
        <v>414</v>
      </c>
      <c r="D73" s="101" t="s">
        <v>350</v>
      </c>
      <c r="E73" s="106" t="s">
        <v>358</v>
      </c>
      <c r="F73" s="101" t="s">
        <v>354</v>
      </c>
      <c r="H73" s="101" t="s">
        <v>424</v>
      </c>
      <c r="J73" s="101" t="s">
        <v>425</v>
      </c>
      <c r="L73" s="141" t="s">
        <v>426</v>
      </c>
      <c r="M73" s="141"/>
    </row>
    <row r="74" spans="1:13">
      <c r="C74" s="112" t="s">
        <v>380</v>
      </c>
      <c r="D74" s="101" t="s">
        <v>350</v>
      </c>
      <c r="E74" s="106" t="s">
        <v>358</v>
      </c>
      <c r="F74" s="101" t="s">
        <v>354</v>
      </c>
      <c r="H74" s="101" t="s">
        <v>431</v>
      </c>
      <c r="J74" s="101" t="s">
        <v>432</v>
      </c>
      <c r="L74" s="101" t="s">
        <v>433</v>
      </c>
      <c r="M74" s="101" t="s">
        <v>434</v>
      </c>
    </row>
    <row r="75" spans="1:13">
      <c r="C75" s="112" t="s">
        <v>380</v>
      </c>
      <c r="D75" s="101" t="s">
        <v>350</v>
      </c>
      <c r="E75" s="106" t="s">
        <v>358</v>
      </c>
      <c r="F75" s="101" t="s">
        <v>354</v>
      </c>
      <c r="H75" s="101" t="s">
        <v>435</v>
      </c>
      <c r="J75" s="101" t="s">
        <v>436</v>
      </c>
      <c r="L75" s="101" t="s">
        <v>437</v>
      </c>
      <c r="M75" s="101" t="s">
        <v>438</v>
      </c>
    </row>
    <row r="76" spans="1:13">
      <c r="C76" s="105" t="s">
        <v>382</v>
      </c>
      <c r="D76" s="101" t="s">
        <v>350</v>
      </c>
      <c r="E76" s="101" t="s">
        <v>389</v>
      </c>
      <c r="F76" s="101" t="s">
        <v>354</v>
      </c>
      <c r="H76" s="113" t="s">
        <v>439</v>
      </c>
      <c r="J76" s="101" t="s">
        <v>440</v>
      </c>
      <c r="L76" s="101" t="s">
        <v>441</v>
      </c>
      <c r="M76" s="101" t="s">
        <v>442</v>
      </c>
    </row>
    <row r="77" spans="1:13">
      <c r="C77" s="105" t="s">
        <v>382</v>
      </c>
      <c r="D77" s="101" t="s">
        <v>350</v>
      </c>
      <c r="E77" s="101" t="s">
        <v>396</v>
      </c>
      <c r="F77" s="101" t="s">
        <v>354</v>
      </c>
      <c r="H77" s="101" t="s">
        <v>443</v>
      </c>
      <c r="J77" s="101" t="s">
        <v>444</v>
      </c>
      <c r="L77" s="101" t="s">
        <v>445</v>
      </c>
      <c r="M77" s="101" t="s">
        <v>446</v>
      </c>
    </row>
    <row r="78" spans="1:13">
      <c r="C78" s="105" t="s">
        <v>382</v>
      </c>
      <c r="D78" s="101" t="s">
        <v>350</v>
      </c>
      <c r="E78" s="101" t="s">
        <v>415</v>
      </c>
      <c r="F78" s="101" t="s">
        <v>354</v>
      </c>
      <c r="H78" s="101" t="s">
        <v>447</v>
      </c>
      <c r="J78" s="101" t="s">
        <v>448</v>
      </c>
      <c r="L78" s="101" t="s">
        <v>449</v>
      </c>
      <c r="M78" s="101" t="s">
        <v>450</v>
      </c>
    </row>
    <row r="79" spans="1:13">
      <c r="C79" s="105" t="s">
        <v>382</v>
      </c>
      <c r="D79" s="101" t="s">
        <v>350</v>
      </c>
      <c r="E79" s="101" t="s">
        <v>398</v>
      </c>
      <c r="F79" s="101" t="s">
        <v>354</v>
      </c>
      <c r="H79" s="101" t="s">
        <v>454</v>
      </c>
      <c r="J79" s="101" t="s">
        <v>451</v>
      </c>
      <c r="L79" s="101" t="s">
        <v>452</v>
      </c>
      <c r="M79" s="101" t="s">
        <v>453</v>
      </c>
    </row>
    <row r="80" spans="1:13">
      <c r="C80" s="101" t="s">
        <v>410</v>
      </c>
      <c r="D80" s="101" t="s">
        <v>350</v>
      </c>
      <c r="E80" s="110" t="s">
        <v>357</v>
      </c>
      <c r="F80" s="101" t="s">
        <v>354</v>
      </c>
      <c r="H80" s="101" t="s">
        <v>458</v>
      </c>
      <c r="J80" s="101" t="s">
        <v>455</v>
      </c>
      <c r="L80" s="101" t="s">
        <v>456</v>
      </c>
      <c r="M80" s="101" t="s">
        <v>457</v>
      </c>
    </row>
    <row r="81" spans="3:13">
      <c r="C81" s="101" t="s">
        <v>390</v>
      </c>
      <c r="D81" s="101" t="s">
        <v>350</v>
      </c>
      <c r="E81" s="110" t="s">
        <v>357</v>
      </c>
      <c r="F81" s="101" t="s">
        <v>354</v>
      </c>
      <c r="J81" s="101" t="s">
        <v>459</v>
      </c>
      <c r="L81" s="101" t="s">
        <v>460</v>
      </c>
    </row>
    <row r="82" spans="3:13">
      <c r="C82" s="110" t="s">
        <v>357</v>
      </c>
      <c r="D82" s="101" t="s">
        <v>350</v>
      </c>
      <c r="E82" s="106" t="s">
        <v>376</v>
      </c>
      <c r="F82" s="101" t="s">
        <v>354</v>
      </c>
      <c r="J82" s="101" t="s">
        <v>461</v>
      </c>
      <c r="L82" s="101" t="s">
        <v>462</v>
      </c>
      <c r="M82" s="101" t="s">
        <v>463</v>
      </c>
    </row>
    <row r="83" spans="3:13">
      <c r="C83" s="110" t="s">
        <v>357</v>
      </c>
      <c r="D83" s="101" t="s">
        <v>350</v>
      </c>
      <c r="E83" s="106" t="s">
        <v>376</v>
      </c>
      <c r="F83" s="101" t="s">
        <v>354</v>
      </c>
      <c r="J83" s="101" t="s">
        <v>464</v>
      </c>
    </row>
    <row r="84" spans="3:13">
      <c r="C84" s="101" t="s">
        <v>359</v>
      </c>
      <c r="D84" s="101" t="s">
        <v>350</v>
      </c>
      <c r="E84" s="106" t="s">
        <v>376</v>
      </c>
      <c r="F84" s="101" t="s">
        <v>354</v>
      </c>
      <c r="J84" s="101" t="s">
        <v>465</v>
      </c>
    </row>
    <row r="85" spans="3:13">
      <c r="C85" s="101" t="s">
        <v>368</v>
      </c>
      <c r="D85" s="101" t="s">
        <v>350</v>
      </c>
      <c r="E85" s="106" t="s">
        <v>376</v>
      </c>
      <c r="F85" s="101" t="s">
        <v>354</v>
      </c>
      <c r="J85" s="101" t="s">
        <v>466</v>
      </c>
    </row>
    <row r="86" spans="3:13">
      <c r="E86" s="106" t="s">
        <v>376</v>
      </c>
      <c r="F86" s="101" t="s">
        <v>354</v>
      </c>
    </row>
    <row r="87" spans="3:13">
      <c r="C87" s="101">
        <v>20</v>
      </c>
      <c r="E87" s="101" t="s">
        <v>368</v>
      </c>
      <c r="F87" s="101" t="s">
        <v>354</v>
      </c>
    </row>
    <row r="88" spans="3:13">
      <c r="C88" s="101" t="s">
        <v>467</v>
      </c>
    </row>
    <row r="89" spans="3:13">
      <c r="E89" s="101">
        <v>25</v>
      </c>
    </row>
    <row r="90" spans="3:13">
      <c r="C90" s="101" t="s">
        <v>468</v>
      </c>
      <c r="E90" s="101" t="s">
        <v>469</v>
      </c>
    </row>
  </sheetData>
  <autoFilter ref="E53:F53">
    <sortState ref="E54:F87">
      <sortCondition ref="E53:E87"/>
    </sortState>
  </autoFilter>
  <mergeCells count="5">
    <mergeCell ref="A1:B1"/>
    <mergeCell ref="D1:E1"/>
    <mergeCell ref="G1:H1"/>
    <mergeCell ref="L58:M58"/>
    <mergeCell ref="L73:M73"/>
  </mergeCells>
  <pageMargins left="0.75" right="0.75" top="1" bottom="1" header="0.5" footer="0.5"/>
  <pageSetup paperSize="9" orientation="portrait" horizontalDpi="4294967292" verticalDpi="4294967292"/>
  <drawing r:id="rId1"/>
  <extLst>
    <ext xmlns:mx="http://schemas.microsoft.com/office/mac/excel/2008/main" uri="{64002731-A6B0-56B0-2670-7721B7C09600}">
      <mx:PLV Mode="0" OnePage="0" WScale="0"/>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97"/>
  <sheetViews>
    <sheetView topLeftCell="A26" workbookViewId="0">
      <selection activeCell="H14" sqref="H14"/>
    </sheetView>
  </sheetViews>
  <sheetFormatPr baseColWidth="10" defaultColWidth="13" defaultRowHeight="14" x14ac:dyDescent="0"/>
  <cols>
    <col min="1" max="4" width="13" style="65"/>
    <col min="5" max="5" width="23.83203125" style="65" customWidth="1"/>
    <col min="6" max="6" width="13" style="65"/>
    <col min="7" max="7" width="14.1640625" style="65" customWidth="1"/>
    <col min="8" max="9" width="14.33203125" style="65" customWidth="1"/>
    <col min="10" max="10" width="14.5" style="65" customWidth="1"/>
    <col min="11" max="16384" width="13" style="65"/>
  </cols>
  <sheetData>
    <row r="1" spans="1:18">
      <c r="K1" s="144" t="s">
        <v>311</v>
      </c>
      <c r="L1" s="144"/>
      <c r="M1" s="144"/>
      <c r="N1" s="144"/>
      <c r="O1" s="144"/>
      <c r="P1" s="144"/>
      <c r="Q1" s="144"/>
      <c r="R1" s="144"/>
    </row>
    <row r="2" spans="1:18">
      <c r="B2" s="65" t="s">
        <v>248</v>
      </c>
      <c r="C2" s="65" t="s">
        <v>249</v>
      </c>
      <c r="D2" s="65" t="s">
        <v>250</v>
      </c>
      <c r="K2" s="144" t="s">
        <v>312</v>
      </c>
      <c r="L2" s="144"/>
      <c r="M2" s="144"/>
      <c r="N2" s="144"/>
      <c r="O2" s="144"/>
      <c r="P2" s="144"/>
      <c r="Q2" s="144"/>
      <c r="R2" s="144"/>
    </row>
    <row r="3" spans="1:18">
      <c r="A3" s="65" t="s">
        <v>245</v>
      </c>
      <c r="B3" s="65">
        <f>20+19+31+20+11+18+10+18</f>
        <v>147</v>
      </c>
      <c r="C3" s="65">
        <f>11+12+11</f>
        <v>34</v>
      </c>
      <c r="D3" s="65">
        <f>SUM(B3:C3)</f>
        <v>181</v>
      </c>
    </row>
    <row r="4" spans="1:18">
      <c r="A4" s="65" t="s">
        <v>246</v>
      </c>
      <c r="B4" s="65">
        <f>11+9+13+9+3+9+9+5</f>
        <v>68</v>
      </c>
      <c r="C4" s="65">
        <f>5+6+3</f>
        <v>14</v>
      </c>
      <c r="D4" s="65">
        <f t="shared" ref="D4:D5" si="0">SUM(B4:C4)</f>
        <v>82</v>
      </c>
    </row>
    <row r="5" spans="1:18">
      <c r="A5" s="65" t="s">
        <v>247</v>
      </c>
      <c r="B5" s="65">
        <f>9+10+18+11+8+9+1+13</f>
        <v>79</v>
      </c>
      <c r="C5" s="65">
        <f>6+6+8</f>
        <v>20</v>
      </c>
      <c r="D5" s="65">
        <f t="shared" si="0"/>
        <v>99</v>
      </c>
    </row>
    <row r="8" spans="1:18" ht="19" customHeight="1">
      <c r="A8" s="144" t="s">
        <v>253</v>
      </c>
      <c r="B8" s="144"/>
      <c r="C8" s="144"/>
      <c r="D8" s="144"/>
      <c r="E8" s="144"/>
      <c r="F8" s="144"/>
      <c r="G8" s="144"/>
      <c r="H8" s="144"/>
      <c r="I8" s="95"/>
      <c r="J8" s="95"/>
    </row>
    <row r="9" spans="1:18" ht="15" customHeight="1">
      <c r="A9" s="144" t="s">
        <v>274</v>
      </c>
      <c r="B9" s="144"/>
      <c r="C9" s="144"/>
      <c r="D9" s="144"/>
      <c r="E9" s="144"/>
      <c r="F9" s="144"/>
      <c r="G9" s="144"/>
      <c r="H9" s="144"/>
      <c r="I9" s="95"/>
      <c r="J9" s="95"/>
    </row>
    <row r="10" spans="1:18" ht="18" customHeight="1">
      <c r="A10" s="91" t="s">
        <v>270</v>
      </c>
      <c r="B10" s="65" t="s">
        <v>255</v>
      </c>
      <c r="C10" s="65" t="s">
        <v>256</v>
      </c>
      <c r="D10" s="65" t="s">
        <v>257</v>
      </c>
      <c r="E10" s="65" t="s">
        <v>258</v>
      </c>
      <c r="G10" s="96"/>
      <c r="H10" s="96"/>
      <c r="I10" s="96"/>
      <c r="J10" s="96"/>
      <c r="K10" s="96"/>
      <c r="L10" s="96"/>
      <c r="M10" s="96"/>
      <c r="N10" s="96"/>
    </row>
    <row r="11" spans="1:18" ht="33" customHeight="1">
      <c r="G11" s="95"/>
      <c r="H11" s="95"/>
      <c r="I11" s="95"/>
      <c r="J11" s="95"/>
      <c r="K11" s="96"/>
      <c r="L11" s="96"/>
      <c r="M11" s="96"/>
      <c r="N11" s="96"/>
    </row>
    <row r="12" spans="1:18" ht="18" customHeight="1">
      <c r="A12" s="146" t="s">
        <v>254</v>
      </c>
      <c r="B12" s="146"/>
      <c r="C12" s="146" t="s">
        <v>265</v>
      </c>
      <c r="D12" s="146"/>
      <c r="G12" s="97"/>
      <c r="H12" s="97"/>
      <c r="I12" s="97"/>
      <c r="J12" s="97"/>
      <c r="K12" s="97"/>
      <c r="L12" s="97"/>
      <c r="M12" s="97"/>
      <c r="N12" s="97"/>
    </row>
    <row r="13" spans="1:18" ht="28" customHeight="1">
      <c r="A13" s="65" t="s">
        <v>259</v>
      </c>
      <c r="B13" s="65" t="s">
        <v>261</v>
      </c>
      <c r="C13" s="147" t="s">
        <v>267</v>
      </c>
      <c r="D13" s="147"/>
      <c r="G13" s="97"/>
      <c r="H13" s="97"/>
      <c r="I13" s="97"/>
      <c r="J13" s="97"/>
      <c r="K13" s="95"/>
      <c r="L13" s="95"/>
      <c r="M13" s="95"/>
      <c r="N13" s="95"/>
    </row>
    <row r="14" spans="1:18" ht="42" customHeight="1">
      <c r="A14" s="65" t="s">
        <v>260</v>
      </c>
      <c r="B14" s="65" t="s">
        <v>262</v>
      </c>
      <c r="C14" s="147" t="s">
        <v>268</v>
      </c>
      <c r="D14" s="147"/>
      <c r="G14" s="95"/>
      <c r="H14" s="95"/>
      <c r="I14" s="95"/>
      <c r="J14" s="95"/>
      <c r="K14" s="95"/>
      <c r="L14" s="95"/>
      <c r="M14" s="95"/>
      <c r="N14" s="95"/>
    </row>
    <row r="15" spans="1:18" ht="42" customHeight="1">
      <c r="A15" s="65" t="s">
        <v>264</v>
      </c>
      <c r="B15" s="65" t="s">
        <v>263</v>
      </c>
      <c r="C15" s="147" t="s">
        <v>269</v>
      </c>
      <c r="D15" s="147"/>
      <c r="G15" s="95"/>
      <c r="H15" s="95"/>
      <c r="I15" s="95"/>
      <c r="J15" s="95"/>
      <c r="K15" s="95"/>
      <c r="L15" s="95"/>
      <c r="M15" s="95"/>
      <c r="N15" s="95"/>
      <c r="O15" s="93"/>
    </row>
    <row r="16" spans="1:18" ht="42" customHeight="1">
      <c r="B16" s="65" t="s">
        <v>271</v>
      </c>
      <c r="C16" s="147" t="s">
        <v>266</v>
      </c>
      <c r="D16" s="147"/>
      <c r="G16" s="95"/>
      <c r="H16" s="95"/>
      <c r="I16" s="95"/>
      <c r="J16" s="95"/>
      <c r="K16" s="95"/>
      <c r="L16" s="95"/>
      <c r="M16" s="95"/>
      <c r="N16" s="95"/>
    </row>
    <row r="17" spans="1:18" ht="14" customHeight="1">
      <c r="G17" s="95"/>
      <c r="H17" s="95"/>
      <c r="I17" s="95"/>
      <c r="J17" s="95"/>
      <c r="K17" s="95"/>
      <c r="L17" s="95"/>
      <c r="M17" s="95"/>
      <c r="N17" s="95"/>
    </row>
    <row r="18" spans="1:18" ht="28" customHeight="1">
      <c r="G18" s="95"/>
      <c r="H18" s="95"/>
      <c r="I18" s="95"/>
      <c r="J18" s="95"/>
      <c r="K18" s="95"/>
      <c r="L18" s="95"/>
      <c r="M18" s="95"/>
      <c r="N18" s="95"/>
    </row>
    <row r="19" spans="1:18" ht="28" customHeight="1">
      <c r="K19" s="145"/>
      <c r="L19" s="145"/>
      <c r="M19" s="145"/>
      <c r="N19" s="145"/>
    </row>
    <row r="20" spans="1:18" ht="28" customHeight="1"/>
    <row r="21" spans="1:18" ht="28" customHeight="1">
      <c r="A21" s="144" t="s">
        <v>272</v>
      </c>
      <c r="B21" s="144"/>
      <c r="C21" s="144"/>
      <c r="D21" s="144"/>
      <c r="E21" s="144"/>
      <c r="F21" s="144"/>
      <c r="G21" s="144"/>
      <c r="H21" s="144"/>
      <c r="I21" s="93"/>
      <c r="J21" s="93"/>
    </row>
    <row r="22" spans="1:18" ht="14" customHeight="1">
      <c r="A22" s="144" t="s">
        <v>275</v>
      </c>
      <c r="B22" s="144"/>
      <c r="C22" s="144"/>
      <c r="D22" s="144"/>
      <c r="E22" s="144"/>
      <c r="F22" s="144"/>
      <c r="G22" s="144"/>
      <c r="H22" s="144"/>
    </row>
    <row r="23" spans="1:18" ht="20" customHeight="1">
      <c r="A23" s="145" t="s">
        <v>289</v>
      </c>
      <c r="B23" s="145"/>
      <c r="C23" s="145"/>
      <c r="D23" s="145"/>
    </row>
    <row r="24" spans="1:18">
      <c r="B24" s="147" t="s">
        <v>273</v>
      </c>
      <c r="C24" s="147"/>
      <c r="D24" s="147"/>
      <c r="E24" s="147"/>
    </row>
    <row r="25" spans="1:18">
      <c r="B25" s="147" t="s">
        <v>284</v>
      </c>
      <c r="C25" s="147"/>
      <c r="D25" s="147" t="s">
        <v>285</v>
      </c>
      <c r="E25" s="147"/>
    </row>
    <row r="26" spans="1:18" ht="17" customHeight="1">
      <c r="B26" s="145" t="s">
        <v>276</v>
      </c>
      <c r="C26" s="145"/>
      <c r="D26" s="145" t="s">
        <v>286</v>
      </c>
      <c r="E26" s="145"/>
    </row>
    <row r="27" spans="1:18" ht="29" customHeight="1">
      <c r="B27" s="145" t="s">
        <v>288</v>
      </c>
      <c r="C27" s="145"/>
      <c r="D27" s="145" t="s">
        <v>287</v>
      </c>
      <c r="E27" s="145"/>
      <c r="K27" s="144" t="s">
        <v>332</v>
      </c>
      <c r="L27" s="144"/>
      <c r="M27" s="144"/>
      <c r="N27" s="144"/>
      <c r="O27" s="144"/>
      <c r="P27" s="144"/>
      <c r="Q27" s="144"/>
      <c r="R27" s="144"/>
    </row>
    <row r="28" spans="1:18" ht="28" customHeight="1">
      <c r="B28" s="145" t="s">
        <v>292</v>
      </c>
      <c r="C28" s="145"/>
      <c r="D28" s="145" t="s">
        <v>290</v>
      </c>
      <c r="E28" s="145"/>
      <c r="K28" s="144" t="s">
        <v>333</v>
      </c>
      <c r="L28" s="144"/>
      <c r="M28" s="144"/>
      <c r="N28" s="144"/>
      <c r="O28" s="144"/>
      <c r="P28" s="144"/>
      <c r="Q28" s="144"/>
      <c r="R28" s="144"/>
    </row>
    <row r="29" spans="1:18">
      <c r="B29" s="142" t="s">
        <v>277</v>
      </c>
      <c r="C29" s="142"/>
      <c r="D29" s="145" t="s">
        <v>291</v>
      </c>
      <c r="E29" s="145"/>
    </row>
    <row r="30" spans="1:18">
      <c r="B30" s="142" t="s">
        <v>278</v>
      </c>
      <c r="C30" s="142"/>
      <c r="D30" s="143" t="s">
        <v>283</v>
      </c>
      <c r="E30" s="143"/>
      <c r="K30" s="63" t="s">
        <v>334</v>
      </c>
    </row>
    <row r="31" spans="1:18" ht="17" customHeight="1">
      <c r="B31" s="142" t="s">
        <v>279</v>
      </c>
      <c r="C31" s="142"/>
      <c r="D31" s="142" t="s">
        <v>282</v>
      </c>
      <c r="E31" s="142"/>
      <c r="K31" s="63" t="s">
        <v>335</v>
      </c>
    </row>
    <row r="32" spans="1:18">
      <c r="D32" s="142" t="s">
        <v>280</v>
      </c>
      <c r="E32" s="142"/>
      <c r="K32" s="63" t="s">
        <v>336</v>
      </c>
    </row>
    <row r="33" spans="1:18">
      <c r="D33" s="142" t="s">
        <v>281</v>
      </c>
      <c r="E33" s="142"/>
      <c r="K33" s="63" t="s">
        <v>337</v>
      </c>
    </row>
    <row r="34" spans="1:18">
      <c r="K34" s="63"/>
    </row>
    <row r="35" spans="1:18">
      <c r="K35" s="63" t="s">
        <v>338</v>
      </c>
    </row>
    <row r="36" spans="1:18" ht="15" customHeight="1">
      <c r="A36" s="144" t="s">
        <v>293</v>
      </c>
      <c r="B36" s="144"/>
      <c r="C36" s="144"/>
      <c r="D36" s="144"/>
      <c r="E36" s="144"/>
      <c r="F36" s="144"/>
      <c r="G36" s="144"/>
      <c r="H36" s="144"/>
      <c r="K36" s="63" t="s">
        <v>339</v>
      </c>
    </row>
    <row r="37" spans="1:18">
      <c r="A37" s="144" t="s">
        <v>294</v>
      </c>
      <c r="B37" s="144"/>
      <c r="C37" s="144"/>
      <c r="D37" s="144"/>
      <c r="E37" s="144"/>
      <c r="F37" s="144"/>
      <c r="G37" s="144"/>
      <c r="H37" s="144"/>
      <c r="K37" s="63" t="s">
        <v>340</v>
      </c>
    </row>
    <row r="38" spans="1:18">
      <c r="A38" s="92"/>
      <c r="B38" s="92"/>
      <c r="C38" s="92"/>
      <c r="D38" s="92"/>
      <c r="E38" s="92"/>
      <c r="F38" s="92"/>
      <c r="G38" s="92"/>
      <c r="H38" s="92"/>
      <c r="K38" s="63" t="s">
        <v>341</v>
      </c>
    </row>
    <row r="39" spans="1:18">
      <c r="A39" s="145" t="s">
        <v>295</v>
      </c>
      <c r="B39" s="145"/>
      <c r="C39" s="145"/>
      <c r="D39" s="145"/>
      <c r="E39" s="92"/>
      <c r="F39" s="92"/>
      <c r="G39" s="92"/>
      <c r="H39" s="92"/>
      <c r="K39" s="63"/>
    </row>
    <row r="40" spans="1:18">
      <c r="A40" s="146" t="s">
        <v>296</v>
      </c>
      <c r="B40" s="146"/>
      <c r="C40" s="146"/>
      <c r="D40" s="146"/>
      <c r="E40" s="146"/>
      <c r="F40" s="146"/>
      <c r="G40" s="146"/>
      <c r="H40" s="146"/>
      <c r="K40" s="63" t="s">
        <v>342</v>
      </c>
    </row>
    <row r="41" spans="1:18">
      <c r="A41" s="146" t="s">
        <v>302</v>
      </c>
      <c r="B41" s="146"/>
      <c r="C41" s="146"/>
      <c r="D41" s="146"/>
      <c r="E41" s="147" t="s">
        <v>307</v>
      </c>
      <c r="F41" s="147"/>
      <c r="G41" s="147"/>
      <c r="H41" s="147"/>
      <c r="K41" s="63" t="s">
        <v>343</v>
      </c>
    </row>
    <row r="42" spans="1:18">
      <c r="A42" s="145" t="s">
        <v>297</v>
      </c>
      <c r="B42" s="145"/>
      <c r="C42" s="145"/>
      <c r="D42" s="145"/>
      <c r="E42" s="145" t="s">
        <v>306</v>
      </c>
      <c r="F42" s="145"/>
      <c r="G42" s="145"/>
      <c r="H42" s="145"/>
      <c r="K42" s="63" t="s">
        <v>344</v>
      </c>
    </row>
    <row r="43" spans="1:18">
      <c r="A43" s="145" t="s">
        <v>298</v>
      </c>
      <c r="B43" s="145"/>
      <c r="C43" s="145"/>
      <c r="D43" s="145"/>
      <c r="E43" s="145" t="s">
        <v>305</v>
      </c>
      <c r="F43" s="145"/>
      <c r="G43" s="145"/>
      <c r="H43" s="145"/>
      <c r="K43" s="63" t="s">
        <v>345</v>
      </c>
    </row>
    <row r="44" spans="1:18">
      <c r="A44" s="145" t="s">
        <v>299</v>
      </c>
      <c r="B44" s="145"/>
      <c r="C44" s="145"/>
      <c r="D44" s="145"/>
      <c r="E44" s="145" t="s">
        <v>304</v>
      </c>
      <c r="F44" s="145"/>
      <c r="G44" s="145"/>
      <c r="H44" s="145"/>
    </row>
    <row r="45" spans="1:18">
      <c r="A45" s="145" t="s">
        <v>300</v>
      </c>
      <c r="B45" s="145"/>
      <c r="C45" s="145"/>
      <c r="D45" s="145"/>
      <c r="E45" s="145" t="s">
        <v>303</v>
      </c>
      <c r="F45" s="145"/>
      <c r="G45" s="145"/>
      <c r="H45" s="145"/>
    </row>
    <row r="46" spans="1:18">
      <c r="A46" s="145" t="s">
        <v>301</v>
      </c>
      <c r="B46" s="145"/>
      <c r="C46" s="145"/>
      <c r="D46" s="145"/>
      <c r="E46" s="145" t="s">
        <v>308</v>
      </c>
      <c r="F46" s="145"/>
      <c r="G46" s="145"/>
      <c r="H46" s="145"/>
    </row>
    <row r="47" spans="1:18" ht="29" customHeight="1">
      <c r="A47" s="92"/>
      <c r="B47" s="92"/>
      <c r="C47" s="92"/>
      <c r="D47" s="92"/>
      <c r="E47" s="145" t="s">
        <v>309</v>
      </c>
      <c r="F47" s="145"/>
      <c r="G47" s="145"/>
      <c r="H47" s="145"/>
      <c r="K47" s="144" t="s">
        <v>347</v>
      </c>
      <c r="L47" s="144"/>
      <c r="M47" s="144"/>
      <c r="N47" s="144"/>
      <c r="O47" s="144"/>
      <c r="P47" s="144"/>
      <c r="Q47" s="144"/>
      <c r="R47" s="144"/>
    </row>
    <row r="48" spans="1:18">
      <c r="K48" s="144" t="s">
        <v>346</v>
      </c>
      <c r="L48" s="144"/>
      <c r="M48" s="144"/>
      <c r="N48" s="144"/>
      <c r="O48" s="144"/>
      <c r="P48" s="144"/>
      <c r="Q48" s="144"/>
      <c r="R48" s="144"/>
    </row>
    <row r="85" spans="11:16" ht="15">
      <c r="K85" s="101" t="s">
        <v>424</v>
      </c>
      <c r="L85" s="101"/>
      <c r="M85" s="101" t="s">
        <v>425</v>
      </c>
      <c r="N85" s="101"/>
      <c r="O85" s="141" t="s">
        <v>426</v>
      </c>
      <c r="P85" s="141"/>
    </row>
    <row r="86" spans="11:16" ht="15">
      <c r="K86" s="101" t="s">
        <v>431</v>
      </c>
      <c r="L86" s="101"/>
      <c r="M86" s="101" t="s">
        <v>432</v>
      </c>
      <c r="N86" s="101"/>
      <c r="O86" s="101" t="s">
        <v>433</v>
      </c>
      <c r="P86" s="101" t="s">
        <v>434</v>
      </c>
    </row>
    <row r="87" spans="11:16" ht="15">
      <c r="K87" s="101" t="s">
        <v>435</v>
      </c>
      <c r="L87" s="101"/>
      <c r="M87" s="101" t="s">
        <v>436</v>
      </c>
      <c r="N87" s="101"/>
      <c r="O87" s="101" t="s">
        <v>437</v>
      </c>
      <c r="P87" s="101" t="s">
        <v>438</v>
      </c>
    </row>
    <row r="88" spans="11:16" ht="15">
      <c r="K88" s="113" t="s">
        <v>439</v>
      </c>
      <c r="L88" s="101"/>
      <c r="M88" s="101" t="s">
        <v>440</v>
      </c>
      <c r="N88" s="101"/>
      <c r="O88" s="101" t="s">
        <v>441</v>
      </c>
      <c r="P88" s="101" t="s">
        <v>442</v>
      </c>
    </row>
    <row r="89" spans="11:16" ht="15">
      <c r="K89" s="101" t="s">
        <v>443</v>
      </c>
      <c r="L89" s="101"/>
      <c r="M89" s="101" t="s">
        <v>444</v>
      </c>
      <c r="N89" s="101"/>
      <c r="O89" s="101" t="s">
        <v>445</v>
      </c>
      <c r="P89" s="101" t="s">
        <v>446</v>
      </c>
    </row>
    <row r="90" spans="11:16" ht="15">
      <c r="K90" s="101" t="s">
        <v>447</v>
      </c>
      <c r="L90" s="101"/>
      <c r="M90" s="101" t="s">
        <v>448</v>
      </c>
      <c r="N90" s="101"/>
      <c r="O90" s="101" t="s">
        <v>449</v>
      </c>
      <c r="P90" s="101" t="s">
        <v>450</v>
      </c>
    </row>
    <row r="91" spans="11:16" ht="15">
      <c r="K91" s="101" t="s">
        <v>454</v>
      </c>
      <c r="L91" s="101"/>
      <c r="M91" s="101" t="s">
        <v>451</v>
      </c>
      <c r="N91" s="101"/>
      <c r="O91" s="101" t="s">
        <v>452</v>
      </c>
      <c r="P91" s="101" t="s">
        <v>453</v>
      </c>
    </row>
    <row r="92" spans="11:16" ht="15">
      <c r="K92" s="101" t="s">
        <v>458</v>
      </c>
      <c r="L92" s="101"/>
      <c r="M92" s="101" t="s">
        <v>455</v>
      </c>
      <c r="N92" s="101"/>
      <c r="O92" s="101" t="s">
        <v>456</v>
      </c>
      <c r="P92" s="101" t="s">
        <v>457</v>
      </c>
    </row>
    <row r="93" spans="11:16" ht="15">
      <c r="K93" s="101"/>
      <c r="L93" s="101"/>
      <c r="M93" s="101" t="s">
        <v>459</v>
      </c>
      <c r="N93" s="101"/>
      <c r="O93" s="101" t="s">
        <v>460</v>
      </c>
      <c r="P93" s="101"/>
    </row>
    <row r="94" spans="11:16" ht="15">
      <c r="K94" s="101"/>
      <c r="L94" s="101"/>
      <c r="M94" s="101" t="s">
        <v>461</v>
      </c>
      <c r="N94" s="101"/>
      <c r="O94" s="101" t="s">
        <v>462</v>
      </c>
      <c r="P94" s="101" t="s">
        <v>463</v>
      </c>
    </row>
    <row r="95" spans="11:16" ht="15">
      <c r="K95" s="101"/>
      <c r="L95" s="101"/>
      <c r="M95" s="101" t="s">
        <v>464</v>
      </c>
      <c r="N95" s="101"/>
      <c r="O95" s="101"/>
      <c r="P95" s="101"/>
    </row>
    <row r="96" spans="11:16" ht="15">
      <c r="K96" s="101"/>
      <c r="L96" s="101"/>
      <c r="M96" s="101" t="s">
        <v>465</v>
      </c>
      <c r="N96" s="101"/>
      <c r="O96" s="101"/>
      <c r="P96" s="101"/>
    </row>
    <row r="97" spans="11:16" ht="15">
      <c r="K97" s="101"/>
      <c r="L97" s="101"/>
      <c r="M97" s="101" t="s">
        <v>466</v>
      </c>
      <c r="N97" s="101"/>
      <c r="O97" s="101"/>
      <c r="P97" s="101"/>
    </row>
  </sheetData>
  <mergeCells count="53">
    <mergeCell ref="O85:P85"/>
    <mergeCell ref="E47:H47"/>
    <mergeCell ref="A22:H22"/>
    <mergeCell ref="A8:H8"/>
    <mergeCell ref="A9:H9"/>
    <mergeCell ref="C16:D16"/>
    <mergeCell ref="A12:B12"/>
    <mergeCell ref="E44:H44"/>
    <mergeCell ref="A45:D45"/>
    <mergeCell ref="E45:H45"/>
    <mergeCell ref="A46:D46"/>
    <mergeCell ref="E46:H46"/>
    <mergeCell ref="K19:N19"/>
    <mergeCell ref="D32:E32"/>
    <mergeCell ref="D26:E26"/>
    <mergeCell ref="D27:E27"/>
    <mergeCell ref="K1:R1"/>
    <mergeCell ref="K2:R2"/>
    <mergeCell ref="C13:D13"/>
    <mergeCell ref="C14:D14"/>
    <mergeCell ref="C15:D15"/>
    <mergeCell ref="C12:D12"/>
    <mergeCell ref="A21:H21"/>
    <mergeCell ref="K27:R27"/>
    <mergeCell ref="K28:R28"/>
    <mergeCell ref="B26:C26"/>
    <mergeCell ref="B27:C27"/>
    <mergeCell ref="B30:C30"/>
    <mergeCell ref="B31:C31"/>
    <mergeCell ref="B28:C28"/>
    <mergeCell ref="A23:D23"/>
    <mergeCell ref="D28:E28"/>
    <mergeCell ref="B25:C25"/>
    <mergeCell ref="D25:E25"/>
    <mergeCell ref="B24:E24"/>
    <mergeCell ref="D29:E29"/>
    <mergeCell ref="B29:C29"/>
    <mergeCell ref="D33:E33"/>
    <mergeCell ref="D30:E30"/>
    <mergeCell ref="D31:E31"/>
    <mergeCell ref="K47:R47"/>
    <mergeCell ref="K48:R48"/>
    <mergeCell ref="A36:H36"/>
    <mergeCell ref="A37:H37"/>
    <mergeCell ref="A39:D39"/>
    <mergeCell ref="A40:H40"/>
    <mergeCell ref="A41:D41"/>
    <mergeCell ref="E41:H41"/>
    <mergeCell ref="A42:D42"/>
    <mergeCell ref="E42:H42"/>
    <mergeCell ref="A43:D43"/>
    <mergeCell ref="E43:H43"/>
    <mergeCell ref="A44:D44"/>
  </mergeCells>
  <pageMargins left="0.75" right="0.75" top="1" bottom="1" header="0.5" footer="0.5"/>
  <pageSetup paperSize="9" orientation="portrait" horizontalDpi="4294967292" verticalDpi="4294967292"/>
  <drawing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workbookViewId="0">
      <selection activeCell="B12" sqref="B12"/>
    </sheetView>
  </sheetViews>
  <sheetFormatPr baseColWidth="10" defaultRowHeight="14" x14ac:dyDescent="0"/>
  <cols>
    <col min="1" max="1" width="24.5" style="57" customWidth="1"/>
    <col min="2" max="2" width="25.6640625" style="57" customWidth="1"/>
    <col min="3" max="3" width="10.83203125" style="57"/>
    <col min="4" max="4" width="20.33203125" style="57" customWidth="1"/>
    <col min="5" max="5" width="84" style="57" customWidth="1"/>
    <col min="6" max="6" width="28" style="57" customWidth="1"/>
    <col min="7" max="16384" width="10.83203125" style="57"/>
  </cols>
  <sheetData>
    <row r="1" spans="1:6" ht="13.5" customHeight="1">
      <c r="A1" s="56"/>
      <c r="B1" s="56"/>
      <c r="D1" s="56"/>
      <c r="E1" s="56"/>
      <c r="F1" s="56"/>
    </row>
    <row r="2" spans="1:6" ht="15.75" customHeight="1">
      <c r="A2" s="117" t="s">
        <v>0</v>
      </c>
      <c r="B2" s="117"/>
      <c r="D2" s="58" t="s">
        <v>1</v>
      </c>
      <c r="E2" s="59" t="s">
        <v>2</v>
      </c>
      <c r="F2" s="58" t="s">
        <v>3</v>
      </c>
    </row>
    <row r="3" spans="1:6" ht="22.5" customHeight="1">
      <c r="A3" s="29" t="s">
        <v>4</v>
      </c>
      <c r="B3" s="29" t="s">
        <v>42</v>
      </c>
      <c r="D3" s="118" t="s">
        <v>43</v>
      </c>
      <c r="E3" s="55" t="s">
        <v>44</v>
      </c>
      <c r="F3" s="60"/>
    </row>
    <row r="4" spans="1:6" ht="33.75" customHeight="1">
      <c r="A4" s="29" t="s">
        <v>8</v>
      </c>
      <c r="B4" s="29" t="s">
        <v>45</v>
      </c>
      <c r="D4" s="118"/>
      <c r="E4" s="46" t="s">
        <v>46</v>
      </c>
      <c r="F4" s="61"/>
    </row>
    <row r="5" spans="1:6" ht="18" customHeight="1">
      <c r="A5" s="29" t="s">
        <v>11</v>
      </c>
      <c r="B5" s="36" t="s">
        <v>47</v>
      </c>
      <c r="D5" s="118"/>
      <c r="E5" s="46" t="s">
        <v>48</v>
      </c>
      <c r="F5" s="61"/>
    </row>
    <row r="6" spans="1:6" ht="24.75" customHeight="1">
      <c r="A6" s="29" t="s">
        <v>14</v>
      </c>
      <c r="B6" s="29"/>
      <c r="D6" s="118"/>
      <c r="E6" s="46" t="s">
        <v>49</v>
      </c>
      <c r="F6" s="61"/>
    </row>
    <row r="7" spans="1:6" ht="39.75" customHeight="1">
      <c r="A7" s="117" t="s">
        <v>17</v>
      </c>
      <c r="B7" s="29" t="s">
        <v>50</v>
      </c>
      <c r="D7" s="119" t="s">
        <v>51</v>
      </c>
      <c r="E7" s="55" t="s">
        <v>52</v>
      </c>
      <c r="F7" s="120" t="s">
        <v>53</v>
      </c>
    </row>
    <row r="8" spans="1:6" ht="74.25" customHeight="1">
      <c r="A8" s="117"/>
      <c r="B8" s="29" t="s">
        <v>54</v>
      </c>
      <c r="D8" s="119"/>
      <c r="E8" s="46" t="s">
        <v>55</v>
      </c>
      <c r="F8" s="120"/>
    </row>
    <row r="9" spans="1:6" ht="48.5" customHeight="1">
      <c r="A9" s="117"/>
      <c r="B9" s="29" t="s">
        <v>56</v>
      </c>
      <c r="D9" s="119"/>
      <c r="E9" s="46" t="s">
        <v>57</v>
      </c>
      <c r="F9" s="120"/>
    </row>
    <row r="10" spans="1:6" ht="42.5" customHeight="1">
      <c r="A10" s="29" t="s">
        <v>24</v>
      </c>
      <c r="B10" s="29" t="s">
        <v>58</v>
      </c>
      <c r="D10" s="119"/>
      <c r="E10" s="46" t="s">
        <v>59</v>
      </c>
      <c r="F10" s="120"/>
    </row>
    <row r="11" spans="1:6" ht="21" customHeight="1">
      <c r="A11" s="29" t="s">
        <v>28</v>
      </c>
      <c r="B11" s="29" t="s">
        <v>60</v>
      </c>
      <c r="D11" s="114" t="s">
        <v>61</v>
      </c>
      <c r="E11" s="115" t="s">
        <v>62</v>
      </c>
      <c r="F11" s="116" t="s">
        <v>53</v>
      </c>
    </row>
    <row r="12" spans="1:6" ht="35.25" customHeight="1">
      <c r="A12" s="29" t="s">
        <v>32</v>
      </c>
      <c r="B12" s="29" t="s">
        <v>63</v>
      </c>
      <c r="D12" s="114"/>
      <c r="E12" s="115"/>
      <c r="F12" s="116"/>
    </row>
    <row r="13" spans="1:6" ht="13.5" customHeight="1">
      <c r="A13" s="56"/>
      <c r="B13" s="56"/>
      <c r="D13" s="114"/>
      <c r="E13" s="115"/>
      <c r="F13" s="116"/>
    </row>
    <row r="14" spans="1:6" ht="13.5" customHeight="1">
      <c r="A14" s="56"/>
      <c r="B14" s="56"/>
      <c r="D14" s="114"/>
      <c r="E14" s="115"/>
      <c r="F14" s="116"/>
    </row>
  </sheetData>
  <mergeCells count="8">
    <mergeCell ref="D11:D14"/>
    <mergeCell ref="E11:E14"/>
    <mergeCell ref="F11:F14"/>
    <mergeCell ref="A2:B2"/>
    <mergeCell ref="D3:D6"/>
    <mergeCell ref="A7:A9"/>
    <mergeCell ref="D7:D10"/>
    <mergeCell ref="F7:F10"/>
  </mergeCells>
  <pageMargins left="0.75" right="0.75" top="1" bottom="1" header="0.51180555555555496" footer="0.51180555555555496"/>
  <pageSetup paperSize="0" scale="0" firstPageNumber="0" orientation="portrait" usePrinterDefaults="0" horizontalDpi="0" verticalDpi="0" copies="0"/>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K23"/>
  <sheetViews>
    <sheetView topLeftCell="A5" workbookViewId="0">
      <selection activeCell="B9" sqref="B9"/>
    </sheetView>
  </sheetViews>
  <sheetFormatPr baseColWidth="10" defaultColWidth="25.83203125" defaultRowHeight="14" x14ac:dyDescent="0"/>
  <cols>
    <col min="1" max="2" width="25.83203125" style="62"/>
    <col min="3" max="3" width="8.6640625" style="62" customWidth="1"/>
    <col min="4" max="4" width="25.83203125" style="62"/>
    <col min="5" max="5" width="93.33203125" style="62" customWidth="1"/>
    <col min="6" max="6" width="37.6640625" style="62" customWidth="1"/>
    <col min="7" max="1025" width="25.83203125" style="62"/>
    <col min="1026" max="16384" width="25.83203125" style="65"/>
  </cols>
  <sheetData>
    <row r="1" spans="1:6" ht="13.5" customHeight="1"/>
    <row r="2" spans="1:6" ht="15.75" customHeight="1">
      <c r="A2" s="124" t="s">
        <v>0</v>
      </c>
      <c r="B2" s="124"/>
      <c r="D2" s="4" t="s">
        <v>1</v>
      </c>
      <c r="E2" s="64" t="s">
        <v>2</v>
      </c>
      <c r="F2" s="4" t="s">
        <v>3</v>
      </c>
    </row>
    <row r="3" spans="1:6" ht="21.75" customHeight="1">
      <c r="A3" s="1" t="s">
        <v>4</v>
      </c>
      <c r="B3" s="1" t="s">
        <v>64</v>
      </c>
      <c r="D3" s="125" t="s">
        <v>43</v>
      </c>
      <c r="E3" s="3" t="s">
        <v>44</v>
      </c>
      <c r="F3" s="122"/>
    </row>
    <row r="4" spans="1:6" ht="25.5" customHeight="1">
      <c r="A4" s="1" t="s">
        <v>8</v>
      </c>
      <c r="B4" s="1" t="s">
        <v>9</v>
      </c>
      <c r="D4" s="125"/>
      <c r="E4" s="5" t="s">
        <v>46</v>
      </c>
      <c r="F4" s="122"/>
    </row>
    <row r="5" spans="1:6" ht="38.25" customHeight="1">
      <c r="A5" s="1" t="s">
        <v>11</v>
      </c>
      <c r="B5" s="2" t="s">
        <v>65</v>
      </c>
      <c r="D5" s="125"/>
      <c r="E5" s="5" t="s">
        <v>66</v>
      </c>
      <c r="F5" s="122"/>
    </row>
    <row r="6" spans="1:6" ht="28.5" customHeight="1">
      <c r="A6" s="1" t="s">
        <v>14</v>
      </c>
      <c r="B6" s="1"/>
      <c r="D6" s="125"/>
      <c r="E6" s="5" t="s">
        <v>67</v>
      </c>
      <c r="F6" s="122"/>
    </row>
    <row r="7" spans="1:6" ht="24.75" customHeight="1">
      <c r="A7" s="124" t="s">
        <v>17</v>
      </c>
      <c r="B7" s="1" t="s">
        <v>68</v>
      </c>
      <c r="D7" s="125"/>
      <c r="E7" s="5" t="s">
        <v>69</v>
      </c>
      <c r="F7" s="122"/>
    </row>
    <row r="8" spans="1:6" ht="22.5" customHeight="1">
      <c r="A8" s="124"/>
      <c r="B8" s="1" t="s">
        <v>252</v>
      </c>
      <c r="D8" s="125"/>
      <c r="E8" s="5" t="s">
        <v>70</v>
      </c>
      <c r="F8" s="122"/>
    </row>
    <row r="9" spans="1:6" ht="24.75" customHeight="1">
      <c r="A9" s="124"/>
      <c r="B9" s="1" t="s">
        <v>251</v>
      </c>
      <c r="D9" s="125"/>
      <c r="E9" s="6" t="s">
        <v>71</v>
      </c>
      <c r="F9" s="122"/>
    </row>
    <row r="10" spans="1:6" ht="45" customHeight="1">
      <c r="A10" s="1" t="s">
        <v>24</v>
      </c>
      <c r="B10" s="1" t="s">
        <v>72</v>
      </c>
      <c r="D10" s="121" t="s">
        <v>51</v>
      </c>
      <c r="E10" s="3" t="s">
        <v>73</v>
      </c>
      <c r="F10" s="123" t="s">
        <v>53</v>
      </c>
    </row>
    <row r="11" spans="1:6" ht="36.75" customHeight="1">
      <c r="A11" s="1" t="s">
        <v>28</v>
      </c>
      <c r="B11" s="1" t="s">
        <v>74</v>
      </c>
      <c r="D11" s="121"/>
      <c r="E11" s="5" t="s">
        <v>75</v>
      </c>
      <c r="F11" s="123"/>
    </row>
    <row r="12" spans="1:6" ht="36.75" customHeight="1">
      <c r="A12" s="1" t="s">
        <v>32</v>
      </c>
      <c r="B12" s="1" t="s">
        <v>76</v>
      </c>
      <c r="D12" s="121"/>
      <c r="E12" s="5" t="s">
        <v>77</v>
      </c>
      <c r="F12" s="123"/>
    </row>
    <row r="13" spans="1:6" ht="27" customHeight="1">
      <c r="D13" s="121"/>
      <c r="E13" s="5" t="s">
        <v>78</v>
      </c>
      <c r="F13" s="123"/>
    </row>
    <row r="14" spans="1:6" ht="24" customHeight="1">
      <c r="D14" s="121"/>
      <c r="E14" s="5" t="s">
        <v>79</v>
      </c>
      <c r="F14" s="123"/>
    </row>
    <row r="15" spans="1:6" ht="39" customHeight="1">
      <c r="D15" s="121"/>
      <c r="E15" s="5" t="s">
        <v>80</v>
      </c>
      <c r="F15" s="123"/>
    </row>
    <row r="16" spans="1:6" ht="39.75" customHeight="1">
      <c r="D16" s="121"/>
      <c r="E16" s="6" t="s">
        <v>81</v>
      </c>
      <c r="F16" s="123"/>
    </row>
    <row r="17" spans="4:6" ht="13.5" customHeight="1">
      <c r="D17" s="121" t="s">
        <v>61</v>
      </c>
      <c r="E17" s="122" t="s">
        <v>82</v>
      </c>
      <c r="F17" s="123" t="s">
        <v>53</v>
      </c>
    </row>
    <row r="18" spans="4:6" ht="13.5" customHeight="1">
      <c r="D18" s="121"/>
      <c r="E18" s="122"/>
      <c r="F18" s="123"/>
    </row>
    <row r="19" spans="4:6" ht="13.5" customHeight="1">
      <c r="D19" s="121"/>
      <c r="E19" s="122"/>
      <c r="F19" s="123"/>
    </row>
    <row r="20" spans="4:6" ht="13.5" customHeight="1">
      <c r="D20" s="121"/>
      <c r="E20" s="122"/>
      <c r="F20" s="123"/>
    </row>
    <row r="21" spans="4:6" ht="13.5" customHeight="1">
      <c r="D21" s="121"/>
      <c r="E21" s="122"/>
      <c r="F21" s="123"/>
    </row>
    <row r="22" spans="4:6" ht="13.5" customHeight="1">
      <c r="D22" s="121"/>
      <c r="E22" s="122"/>
      <c r="F22" s="123"/>
    </row>
    <row r="23" spans="4:6" ht="13.5" customHeight="1">
      <c r="D23" s="121"/>
      <c r="E23" s="122"/>
      <c r="F23" s="123"/>
    </row>
  </sheetData>
  <mergeCells count="9">
    <mergeCell ref="D17:D23"/>
    <mergeCell ref="E17:E23"/>
    <mergeCell ref="F17:F23"/>
    <mergeCell ref="A2:B2"/>
    <mergeCell ref="D3:D9"/>
    <mergeCell ref="F3:F9"/>
    <mergeCell ref="A7:A9"/>
    <mergeCell ref="D10:D16"/>
    <mergeCell ref="F10:F16"/>
  </mergeCells>
  <pageMargins left="0.75" right="0.75" top="1" bottom="1" header="0.51180555555555496" footer="0.51180555555555496"/>
  <pageSetup paperSize="0" scale="0" firstPageNumber="0" orientation="portrait" usePrinterDefaults="0" horizontalDpi="0" verticalDpi="0" copies="0"/>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MK65536"/>
  <sheetViews>
    <sheetView topLeftCell="A11" workbookViewId="0">
      <selection activeCell="C3" sqref="C3"/>
    </sheetView>
  </sheetViews>
  <sheetFormatPr baseColWidth="10" defaultColWidth="26.5" defaultRowHeight="14" x14ac:dyDescent="0"/>
  <cols>
    <col min="1" max="2" width="26.5" style="62"/>
    <col min="3" max="3" width="8.6640625" style="62" customWidth="1"/>
    <col min="4" max="4" width="22" style="62" customWidth="1"/>
    <col min="5" max="5" width="97.83203125" style="62" customWidth="1"/>
    <col min="6" max="1025" width="26.5" style="62"/>
    <col min="1026" max="16384" width="26.5" style="65"/>
  </cols>
  <sheetData>
    <row r="2" spans="1:6" ht="16.5" customHeight="1">
      <c r="A2" s="124" t="s">
        <v>0</v>
      </c>
      <c r="B2" s="124"/>
      <c r="D2" s="4" t="s">
        <v>1</v>
      </c>
      <c r="E2" s="64" t="s">
        <v>2</v>
      </c>
      <c r="F2" s="4" t="s">
        <v>3</v>
      </c>
    </row>
    <row r="3" spans="1:6" ht="27.75" customHeight="1">
      <c r="A3" s="1" t="s">
        <v>4</v>
      </c>
      <c r="B3" s="1" t="s">
        <v>83</v>
      </c>
      <c r="D3" s="4" t="s">
        <v>84</v>
      </c>
      <c r="E3" s="7" t="s">
        <v>85</v>
      </c>
      <c r="F3" s="66"/>
    </row>
    <row r="4" spans="1:6" ht="33.75" customHeight="1">
      <c r="A4" s="1" t="s">
        <v>8</v>
      </c>
      <c r="B4" s="1" t="s">
        <v>86</v>
      </c>
      <c r="D4" s="67" t="s">
        <v>87</v>
      </c>
      <c r="E4" s="68" t="s">
        <v>88</v>
      </c>
      <c r="F4" s="69"/>
    </row>
    <row r="5" spans="1:6" ht="37.25" customHeight="1">
      <c r="A5" s="1" t="s">
        <v>11</v>
      </c>
      <c r="B5" s="2" t="s">
        <v>89</v>
      </c>
      <c r="D5" s="126"/>
      <c r="E5" s="127" t="s">
        <v>90</v>
      </c>
      <c r="F5" s="70"/>
    </row>
    <row r="6" spans="1:6" ht="28.5" customHeight="1">
      <c r="A6" s="1" t="s">
        <v>14</v>
      </c>
      <c r="B6" s="1"/>
      <c r="D6" s="126"/>
      <c r="E6" s="127"/>
      <c r="F6" s="71"/>
    </row>
    <row r="7" spans="1:6" ht="26" customHeight="1">
      <c r="A7" s="124" t="s">
        <v>17</v>
      </c>
      <c r="B7" s="1" t="s">
        <v>18</v>
      </c>
      <c r="D7" s="126"/>
      <c r="E7" s="127"/>
      <c r="F7" s="72"/>
    </row>
    <row r="8" spans="1:6" ht="24" customHeight="1">
      <c r="A8" s="124"/>
      <c r="B8" s="1" t="s">
        <v>91</v>
      </c>
      <c r="D8" s="128" t="s">
        <v>92</v>
      </c>
      <c r="E8" s="8" t="s">
        <v>93</v>
      </c>
      <c r="F8" s="72"/>
    </row>
    <row r="9" spans="1:6" ht="38" customHeight="1">
      <c r="A9" s="124"/>
      <c r="B9" s="1" t="s">
        <v>94</v>
      </c>
      <c r="D9" s="128"/>
      <c r="E9" s="73" t="s">
        <v>95</v>
      </c>
      <c r="F9" s="74"/>
    </row>
    <row r="10" spans="1:6" ht="91" customHeight="1">
      <c r="A10" s="1" t="s">
        <v>24</v>
      </c>
      <c r="B10" s="1" t="s">
        <v>96</v>
      </c>
      <c r="D10" s="128"/>
      <c r="E10" s="75" t="s">
        <v>97</v>
      </c>
      <c r="F10" s="76"/>
    </row>
    <row r="11" spans="1:6" ht="41.75" customHeight="1">
      <c r="A11" s="1" t="s">
        <v>28</v>
      </c>
      <c r="B11" s="1" t="s">
        <v>98</v>
      </c>
      <c r="D11" s="128"/>
      <c r="E11" s="62" t="s">
        <v>99</v>
      </c>
      <c r="F11" s="77"/>
    </row>
    <row r="12" spans="1:6" ht="32" customHeight="1">
      <c r="A12" s="1" t="s">
        <v>32</v>
      </c>
      <c r="B12" s="1" t="s">
        <v>100</v>
      </c>
      <c r="E12" s="78" t="s">
        <v>101</v>
      </c>
    </row>
    <row r="13" spans="1:6" ht="40.25" customHeight="1">
      <c r="E13" s="79" t="s">
        <v>102</v>
      </c>
    </row>
    <row r="14" spans="1:6" ht="31.25" customHeight="1">
      <c r="E14" s="62" t="s">
        <v>103</v>
      </c>
    </row>
    <row r="15" spans="1:6" ht="23" customHeight="1">
      <c r="E15" s="62" t="s">
        <v>104</v>
      </c>
    </row>
    <row r="16" spans="1:6" ht="24.5" customHeight="1">
      <c r="E16" s="62" t="s">
        <v>105</v>
      </c>
    </row>
    <row r="17" spans="5:5" ht="21.5" customHeight="1">
      <c r="E17" s="62" t="s">
        <v>106</v>
      </c>
    </row>
    <row r="65536" ht="15" customHeight="1"/>
  </sheetData>
  <mergeCells count="5">
    <mergeCell ref="A2:B2"/>
    <mergeCell ref="D5:D7"/>
    <mergeCell ref="E5:E7"/>
    <mergeCell ref="A7:A9"/>
    <mergeCell ref="D8:D11"/>
  </mergeCells>
  <pageMargins left="0.75" right="0.75" top="1" bottom="1" header="0.51180555555555496" footer="0.51180555555555496"/>
  <pageSetup paperSize="0" scale="0" firstPageNumber="0" orientation="portrait" usePrinterDefaults="0" horizontalDpi="0" verticalDpi="0" copies="0"/>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MK65536"/>
  <sheetViews>
    <sheetView topLeftCell="C9" workbookViewId="0">
      <selection activeCell="B12" sqref="B12"/>
    </sheetView>
  </sheetViews>
  <sheetFormatPr baseColWidth="10" defaultColWidth="30" defaultRowHeight="14" x14ac:dyDescent="0"/>
  <cols>
    <col min="1" max="2" width="30" style="62"/>
    <col min="3" max="3" width="8.1640625" style="62" customWidth="1"/>
    <col min="4" max="4" width="17.83203125" style="62" customWidth="1"/>
    <col min="5" max="5" width="93" style="62" customWidth="1"/>
    <col min="6" max="1025" width="30" style="62"/>
    <col min="1026" max="16384" width="30" style="63"/>
  </cols>
  <sheetData>
    <row r="2" spans="1:6" ht="16.5" customHeight="1">
      <c r="A2" s="124" t="s">
        <v>0</v>
      </c>
      <c r="B2" s="124"/>
      <c r="D2" s="4" t="s">
        <v>1</v>
      </c>
      <c r="E2" s="64" t="s">
        <v>2</v>
      </c>
      <c r="F2" s="4" t="s">
        <v>3</v>
      </c>
    </row>
    <row r="3" spans="1:6" ht="36.75" customHeight="1">
      <c r="A3" s="1" t="s">
        <v>4</v>
      </c>
      <c r="B3" s="1" t="s">
        <v>107</v>
      </c>
      <c r="D3" s="4" t="s">
        <v>84</v>
      </c>
      <c r="E3" s="7" t="s">
        <v>85</v>
      </c>
      <c r="F3" s="66"/>
    </row>
    <row r="4" spans="1:6" ht="33.75" customHeight="1">
      <c r="A4" s="1" t="s">
        <v>8</v>
      </c>
      <c r="B4" s="1" t="s">
        <v>86</v>
      </c>
      <c r="D4" s="67" t="s">
        <v>87</v>
      </c>
      <c r="E4" s="68" t="s">
        <v>88</v>
      </c>
      <c r="F4" s="69"/>
    </row>
    <row r="5" spans="1:6" ht="71.25" customHeight="1">
      <c r="A5" s="1" t="s">
        <v>11</v>
      </c>
      <c r="B5" s="2" t="s">
        <v>108</v>
      </c>
      <c r="D5" s="129" t="s">
        <v>109</v>
      </c>
      <c r="E5" s="129"/>
      <c r="F5" s="129"/>
    </row>
    <row r="6" spans="1:6" ht="39" customHeight="1">
      <c r="A6" s="1" t="s">
        <v>14</v>
      </c>
      <c r="B6" s="1"/>
      <c r="D6" s="80" t="s">
        <v>92</v>
      </c>
      <c r="E6" s="73" t="s">
        <v>110</v>
      </c>
      <c r="F6" s="74"/>
    </row>
    <row r="7" spans="1:6" ht="57" customHeight="1">
      <c r="A7" s="124" t="s">
        <v>17</v>
      </c>
      <c r="B7" s="1" t="s">
        <v>111</v>
      </c>
      <c r="D7" s="130" t="s">
        <v>112</v>
      </c>
      <c r="E7" s="130"/>
      <c r="F7" s="130"/>
    </row>
    <row r="8" spans="1:6" ht="36.75" customHeight="1">
      <c r="A8" s="124"/>
      <c r="B8" s="1" t="s">
        <v>113</v>
      </c>
      <c r="D8" s="79"/>
      <c r="E8" s="78" t="s">
        <v>101</v>
      </c>
      <c r="F8" s="77"/>
    </row>
    <row r="9" spans="1:6" ht="27" customHeight="1">
      <c r="A9" s="124"/>
      <c r="B9" s="1" t="s">
        <v>114</v>
      </c>
      <c r="E9" s="62" t="s">
        <v>115</v>
      </c>
    </row>
    <row r="10" spans="1:6" ht="52.5" customHeight="1">
      <c r="A10" s="1" t="s">
        <v>24</v>
      </c>
      <c r="B10" s="1" t="s">
        <v>116</v>
      </c>
      <c r="E10" s="62" t="s">
        <v>117</v>
      </c>
    </row>
    <row r="11" spans="1:6" ht="33" customHeight="1">
      <c r="A11" s="1" t="s">
        <v>28</v>
      </c>
      <c r="B11" s="1" t="s">
        <v>118</v>
      </c>
      <c r="E11" s="62" t="s">
        <v>119</v>
      </c>
    </row>
    <row r="12" spans="1:6" ht="39" customHeight="1">
      <c r="A12" s="1" t="s">
        <v>32</v>
      </c>
      <c r="B12" s="1" t="s">
        <v>120</v>
      </c>
      <c r="E12" s="62" t="s">
        <v>121</v>
      </c>
    </row>
    <row r="13" spans="1:6" ht="52.5" customHeight="1">
      <c r="E13" s="62" t="s">
        <v>122</v>
      </c>
    </row>
    <row r="14" spans="1:6" ht="27.75" customHeight="1">
      <c r="E14" s="62" t="s">
        <v>123</v>
      </c>
    </row>
    <row r="15" spans="1:6" ht="29.25" customHeight="1">
      <c r="E15" s="62" t="s">
        <v>124</v>
      </c>
    </row>
    <row r="16" spans="1:6" ht="34.5" customHeight="1">
      <c r="E16" s="62" t="s">
        <v>125</v>
      </c>
    </row>
    <row r="65536" ht="15" customHeight="1"/>
  </sheetData>
  <mergeCells count="4">
    <mergeCell ref="A2:B2"/>
    <mergeCell ref="D5:F5"/>
    <mergeCell ref="A7:A9"/>
    <mergeCell ref="D7:F7"/>
  </mergeCells>
  <pageMargins left="0.75" right="0.75" top="1" bottom="1" header="0.51180555555555496" footer="0.51180555555555496"/>
  <pageSetup paperSize="0" scale="0" firstPageNumber="0" orientation="portrait" usePrinterDefaults="0" horizontalDpi="0" verticalDpi="0" copies="0"/>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
  <sheetViews>
    <sheetView topLeftCell="A3" workbookViewId="0">
      <selection activeCell="G6" sqref="G6"/>
    </sheetView>
  </sheetViews>
  <sheetFormatPr baseColWidth="10" defaultColWidth="23.1640625" defaultRowHeight="14" x14ac:dyDescent="0"/>
  <cols>
    <col min="1" max="2" width="23.1640625" style="65"/>
    <col min="3" max="3" width="7.1640625" style="65" customWidth="1"/>
    <col min="4" max="4" width="19.5" style="65" customWidth="1"/>
    <col min="5" max="5" width="105.1640625" style="65" customWidth="1"/>
    <col min="6" max="16384" width="23.1640625" style="65"/>
  </cols>
  <sheetData>
    <row r="1" spans="1:6" ht="13.5" customHeight="1">
      <c r="A1" s="62"/>
      <c r="B1" s="62"/>
    </row>
    <row r="2" spans="1:6" ht="13.5" customHeight="1">
      <c r="A2" s="124" t="s">
        <v>0</v>
      </c>
      <c r="B2" s="124"/>
      <c r="D2" s="67" t="s">
        <v>1</v>
      </c>
      <c r="E2" s="81" t="s">
        <v>2</v>
      </c>
      <c r="F2" s="67" t="s">
        <v>3</v>
      </c>
    </row>
    <row r="3" spans="1:6" ht="33.75" customHeight="1">
      <c r="A3" s="1" t="s">
        <v>4</v>
      </c>
      <c r="B3" s="1" t="s">
        <v>126</v>
      </c>
      <c r="D3" s="134" t="s">
        <v>84</v>
      </c>
      <c r="E3" s="9" t="s">
        <v>127</v>
      </c>
      <c r="F3" s="9"/>
    </row>
    <row r="4" spans="1:6" ht="31.5" customHeight="1">
      <c r="A4" s="1" t="s">
        <v>8</v>
      </c>
      <c r="B4" s="1" t="s">
        <v>9</v>
      </c>
      <c r="D4" s="134"/>
      <c r="E4" s="10" t="s">
        <v>128</v>
      </c>
      <c r="F4" s="10"/>
    </row>
    <row r="5" spans="1:6" ht="38.25" customHeight="1">
      <c r="A5" s="1" t="s">
        <v>11</v>
      </c>
      <c r="B5" s="1" t="s">
        <v>47</v>
      </c>
      <c r="D5" s="134"/>
      <c r="E5" s="11" t="s">
        <v>129</v>
      </c>
      <c r="F5" s="10"/>
    </row>
    <row r="6" spans="1:6" ht="35.25" customHeight="1">
      <c r="A6" s="1" t="s">
        <v>14</v>
      </c>
      <c r="B6" s="1"/>
      <c r="D6" s="132" t="s">
        <v>130</v>
      </c>
      <c r="E6" s="11" t="s">
        <v>131</v>
      </c>
      <c r="F6" s="10"/>
    </row>
    <row r="7" spans="1:6" ht="27.75" customHeight="1">
      <c r="A7" s="124" t="s">
        <v>17</v>
      </c>
      <c r="B7" s="1" t="s">
        <v>132</v>
      </c>
      <c r="D7" s="132"/>
      <c r="E7" s="11" t="s">
        <v>133</v>
      </c>
      <c r="F7" s="10"/>
    </row>
    <row r="8" spans="1:6" ht="28.5" customHeight="1">
      <c r="A8" s="124"/>
      <c r="B8" s="1" t="s">
        <v>54</v>
      </c>
      <c r="D8" s="132"/>
      <c r="E8" s="10" t="s">
        <v>134</v>
      </c>
      <c r="F8" s="10"/>
    </row>
    <row r="9" spans="1:6" ht="25.5" customHeight="1">
      <c r="A9" s="124"/>
      <c r="B9" s="1" t="s">
        <v>22</v>
      </c>
      <c r="D9" s="132"/>
      <c r="E9" s="10" t="s">
        <v>135</v>
      </c>
      <c r="F9" s="10"/>
    </row>
    <row r="10" spans="1:6" ht="27.75" customHeight="1">
      <c r="A10" s="1" t="s">
        <v>24</v>
      </c>
      <c r="B10" s="1" t="s">
        <v>72</v>
      </c>
      <c r="D10" s="132"/>
      <c r="E10" s="10" t="s">
        <v>136</v>
      </c>
      <c r="F10" s="10"/>
    </row>
    <row r="11" spans="1:6" ht="28.5" customHeight="1">
      <c r="A11" s="1" t="s">
        <v>28</v>
      </c>
      <c r="B11" s="1" t="s">
        <v>60</v>
      </c>
      <c r="D11" s="132"/>
      <c r="E11" s="10" t="s">
        <v>137</v>
      </c>
      <c r="F11" s="10"/>
    </row>
    <row r="12" spans="1:6" ht="87" customHeight="1">
      <c r="A12" s="1" t="s">
        <v>32</v>
      </c>
      <c r="B12" s="1" t="s">
        <v>138</v>
      </c>
      <c r="D12" s="132"/>
      <c r="E12" s="11" t="s">
        <v>139</v>
      </c>
      <c r="F12" s="10"/>
    </row>
    <row r="13" spans="1:6" ht="29.25" customHeight="1">
      <c r="A13" s="62"/>
      <c r="B13" s="62"/>
      <c r="D13" s="132"/>
      <c r="E13" s="12" t="s">
        <v>140</v>
      </c>
      <c r="F13" s="14"/>
    </row>
    <row r="14" spans="1:6" ht="36" customHeight="1">
      <c r="A14" s="133" t="s">
        <v>141</v>
      </c>
      <c r="B14" s="133"/>
      <c r="D14" s="16" t="s">
        <v>92</v>
      </c>
      <c r="E14" s="9" t="s">
        <v>142</v>
      </c>
      <c r="F14" s="10"/>
    </row>
    <row r="15" spans="1:6" ht="36" customHeight="1">
      <c r="A15" s="131" t="s">
        <v>143</v>
      </c>
      <c r="B15" s="131"/>
      <c r="D15" s="132" t="s">
        <v>144</v>
      </c>
      <c r="E15" s="10" t="s">
        <v>145</v>
      </c>
      <c r="F15" s="10"/>
    </row>
    <row r="16" spans="1:6" ht="36" customHeight="1">
      <c r="A16" s="133" t="s">
        <v>146</v>
      </c>
      <c r="B16" s="133"/>
      <c r="D16" s="132"/>
      <c r="E16" s="10" t="s">
        <v>147</v>
      </c>
      <c r="F16" s="10"/>
    </row>
    <row r="17" spans="1:6" ht="79.5" customHeight="1">
      <c r="A17" s="131" t="s">
        <v>148</v>
      </c>
      <c r="B17" s="131"/>
      <c r="D17" s="132"/>
      <c r="E17" s="10" t="s">
        <v>149</v>
      </c>
      <c r="F17" s="10"/>
    </row>
    <row r="18" spans="1:6" ht="25.5" customHeight="1">
      <c r="A18" s="131"/>
      <c r="B18" s="131"/>
      <c r="D18" s="132"/>
      <c r="E18" s="14" t="s">
        <v>150</v>
      </c>
      <c r="F18" s="10"/>
    </row>
    <row r="19" spans="1:6" ht="36" customHeight="1">
      <c r="A19" s="62"/>
      <c r="B19" s="62"/>
      <c r="D19" s="16" t="s">
        <v>151</v>
      </c>
      <c r="E19" s="15" t="s">
        <v>152</v>
      </c>
      <c r="F19" s="9"/>
    </row>
    <row r="20" spans="1:6" ht="36" customHeight="1">
      <c r="A20" s="62"/>
      <c r="B20" s="62"/>
      <c r="D20" s="132" t="s">
        <v>153</v>
      </c>
      <c r="E20" s="132"/>
      <c r="F20" s="132"/>
    </row>
    <row r="21" spans="1:6" ht="36" customHeight="1">
      <c r="A21" s="62"/>
      <c r="B21" s="62"/>
      <c r="D21" s="132"/>
      <c r="E21" s="132"/>
      <c r="F21" s="132"/>
    </row>
  </sheetData>
  <mergeCells count="10">
    <mergeCell ref="A2:B2"/>
    <mergeCell ref="D3:D5"/>
    <mergeCell ref="D6:D13"/>
    <mergeCell ref="A7:A9"/>
    <mergeCell ref="A14:B14"/>
    <mergeCell ref="A15:B15"/>
    <mergeCell ref="D15:D18"/>
    <mergeCell ref="A16:B16"/>
    <mergeCell ref="A17:B18"/>
    <mergeCell ref="D20:F21"/>
  </mergeCells>
  <pageMargins left="0.75" right="0.75" top="1" bottom="1" header="0.51180555555555496" footer="0.51180555555555496"/>
  <pageSetup paperSize="0" scale="0" firstPageNumber="0" orientation="portrait" usePrinterDefaults="0" horizontalDpi="0" verticalDpi="0" copies="0"/>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K17"/>
  <sheetViews>
    <sheetView topLeftCell="A4" workbookViewId="0">
      <selection activeCell="E11" sqref="E11"/>
    </sheetView>
  </sheetViews>
  <sheetFormatPr baseColWidth="10" defaultColWidth="19" defaultRowHeight="14" x14ac:dyDescent="0"/>
  <cols>
    <col min="1" max="1" width="19" style="62"/>
    <col min="2" max="2" width="23.33203125" style="62" customWidth="1"/>
    <col min="3" max="3" width="8.83203125" style="62" customWidth="1"/>
    <col min="4" max="4" width="16.1640625" style="62" customWidth="1"/>
    <col min="5" max="5" width="92.6640625" style="62" customWidth="1"/>
    <col min="6" max="1025" width="19" style="62"/>
    <col min="1026" max="16384" width="19" style="65"/>
  </cols>
  <sheetData>
    <row r="1" spans="1:6" ht="13.5" customHeight="1"/>
    <row r="2" spans="1:6" ht="13.5" customHeight="1">
      <c r="A2" s="124" t="s">
        <v>0</v>
      </c>
      <c r="B2" s="124"/>
      <c r="D2" s="67" t="s">
        <v>1</v>
      </c>
      <c r="E2" s="81" t="s">
        <v>2</v>
      </c>
      <c r="F2" s="67" t="s">
        <v>3</v>
      </c>
    </row>
    <row r="3" spans="1:6" ht="33.75" customHeight="1">
      <c r="A3" s="1" t="s">
        <v>4</v>
      </c>
      <c r="B3" s="1" t="s">
        <v>154</v>
      </c>
      <c r="D3" s="134" t="s">
        <v>84</v>
      </c>
      <c r="E3" s="9" t="s">
        <v>127</v>
      </c>
      <c r="F3" s="17"/>
    </row>
    <row r="4" spans="1:6" ht="31.5" customHeight="1">
      <c r="A4" s="1" t="s">
        <v>8</v>
      </c>
      <c r="B4" s="1" t="s">
        <v>9</v>
      </c>
      <c r="D4" s="134"/>
      <c r="E4" s="10" t="s">
        <v>155</v>
      </c>
      <c r="F4" s="10"/>
    </row>
    <row r="5" spans="1:6" ht="29.25" customHeight="1">
      <c r="A5" s="1" t="s">
        <v>11</v>
      </c>
      <c r="B5" s="1" t="s">
        <v>156</v>
      </c>
      <c r="D5" s="134"/>
      <c r="E5" s="10" t="s">
        <v>157</v>
      </c>
      <c r="F5" s="18"/>
    </row>
    <row r="6" spans="1:6" ht="60" customHeight="1">
      <c r="A6" s="1" t="s">
        <v>14</v>
      </c>
      <c r="B6" s="1"/>
      <c r="D6" s="132" t="s">
        <v>130</v>
      </c>
      <c r="E6" s="10" t="s">
        <v>158</v>
      </c>
      <c r="F6" s="10"/>
    </row>
    <row r="7" spans="1:6" ht="27.75" customHeight="1">
      <c r="A7" s="124" t="s">
        <v>17</v>
      </c>
      <c r="B7" s="1" t="s">
        <v>111</v>
      </c>
      <c r="D7" s="132"/>
      <c r="E7" s="11" t="s">
        <v>159</v>
      </c>
      <c r="F7" s="10"/>
    </row>
    <row r="8" spans="1:6" ht="56.25" customHeight="1">
      <c r="A8" s="124"/>
      <c r="B8" s="1" t="s">
        <v>160</v>
      </c>
      <c r="D8" s="132"/>
      <c r="E8" s="11" t="s">
        <v>161</v>
      </c>
      <c r="F8" s="10"/>
    </row>
    <row r="9" spans="1:6" ht="27" customHeight="1">
      <c r="A9" s="124"/>
      <c r="B9" s="1" t="s">
        <v>162</v>
      </c>
      <c r="D9" s="132"/>
      <c r="E9" s="11" t="s">
        <v>163</v>
      </c>
      <c r="F9" s="10"/>
    </row>
    <row r="10" spans="1:6" ht="44.25" customHeight="1">
      <c r="A10" s="1" t="s">
        <v>24</v>
      </c>
      <c r="B10" s="1" t="s">
        <v>25</v>
      </c>
      <c r="D10" s="132"/>
      <c r="E10" s="10" t="s">
        <v>471</v>
      </c>
      <c r="F10" s="10"/>
    </row>
    <row r="11" spans="1:6" ht="55.5" customHeight="1">
      <c r="A11" s="1" t="s">
        <v>28</v>
      </c>
      <c r="B11" s="1" t="s">
        <v>118</v>
      </c>
      <c r="D11" s="132"/>
      <c r="E11" s="11" t="s">
        <v>164</v>
      </c>
      <c r="F11" s="10"/>
    </row>
    <row r="12" spans="1:6" ht="59.25" customHeight="1">
      <c r="A12" s="1" t="s">
        <v>32</v>
      </c>
      <c r="B12" s="1" t="s">
        <v>138</v>
      </c>
      <c r="D12" s="132"/>
      <c r="E12" s="11" t="s">
        <v>165</v>
      </c>
      <c r="F12" s="10"/>
    </row>
    <row r="13" spans="1:6" ht="65.25" customHeight="1">
      <c r="D13" s="132"/>
      <c r="E13" s="12" t="s">
        <v>166</v>
      </c>
      <c r="F13" s="14"/>
    </row>
    <row r="14" spans="1:6" ht="36" customHeight="1">
      <c r="A14" s="133" t="s">
        <v>167</v>
      </c>
      <c r="B14" s="133"/>
      <c r="D14" s="16" t="s">
        <v>151</v>
      </c>
      <c r="E14" s="15" t="s">
        <v>168</v>
      </c>
      <c r="F14" s="9"/>
    </row>
    <row r="15" spans="1:6" ht="72" customHeight="1">
      <c r="A15" s="131" t="s">
        <v>169</v>
      </c>
      <c r="B15" s="131"/>
      <c r="D15" s="132" t="s">
        <v>170</v>
      </c>
      <c r="E15" s="10" t="s">
        <v>171</v>
      </c>
      <c r="F15" s="10"/>
    </row>
    <row r="16" spans="1:6" ht="36" customHeight="1">
      <c r="A16" s="133" t="s">
        <v>146</v>
      </c>
      <c r="B16" s="133"/>
      <c r="D16" s="132"/>
      <c r="E16" s="10" t="s">
        <v>172</v>
      </c>
      <c r="F16" s="10"/>
    </row>
    <row r="17" spans="1:6" ht="96" customHeight="1">
      <c r="A17" s="131" t="s">
        <v>173</v>
      </c>
      <c r="B17" s="131"/>
      <c r="D17" s="132"/>
      <c r="E17" s="14" t="s">
        <v>174</v>
      </c>
      <c r="F17" s="14"/>
    </row>
  </sheetData>
  <mergeCells count="9">
    <mergeCell ref="A15:B15"/>
    <mergeCell ref="D15:D17"/>
    <mergeCell ref="A16:B16"/>
    <mergeCell ref="A17:B17"/>
    <mergeCell ref="A2:B2"/>
    <mergeCell ref="D3:D5"/>
    <mergeCell ref="D6:D13"/>
    <mergeCell ref="A7:A9"/>
    <mergeCell ref="A14:B14"/>
  </mergeCells>
  <pageMargins left="0.75" right="0.75" top="1" bottom="1" header="0.51180555555555496" footer="0.51180555555555496"/>
  <pageSetup paperSize="0" scale="0" firstPageNumber="0" orientation="portrait" usePrinterDefaults="0" horizontalDpi="0" verticalDpi="0" copies="0"/>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37"/>
  <sheetViews>
    <sheetView topLeftCell="A16" workbookViewId="0">
      <selection activeCell="A28" sqref="A28:C37"/>
    </sheetView>
  </sheetViews>
  <sheetFormatPr baseColWidth="10" defaultRowHeight="15" x14ac:dyDescent="0"/>
  <cols>
    <col min="1" max="1" width="40.6640625" style="94" customWidth="1"/>
    <col min="2" max="2" width="25.33203125" style="94" customWidth="1"/>
    <col min="3" max="3" width="16.33203125" style="94" customWidth="1"/>
    <col min="4" max="16384" width="10.83203125" style="94"/>
  </cols>
  <sheetData>
    <row r="2" spans="1:9">
      <c r="B2" s="135" t="s">
        <v>313</v>
      </c>
      <c r="C2" s="135"/>
      <c r="D2" s="135"/>
      <c r="F2" s="94" t="s">
        <v>245</v>
      </c>
      <c r="G2" s="94" t="s">
        <v>248</v>
      </c>
      <c r="H2" s="94" t="s">
        <v>249</v>
      </c>
      <c r="I2" s="94" t="s">
        <v>310</v>
      </c>
    </row>
    <row r="3" spans="1:9">
      <c r="A3" s="94" t="s">
        <v>314</v>
      </c>
      <c r="B3" s="94" t="s">
        <v>248</v>
      </c>
      <c r="C3" s="94" t="s">
        <v>249</v>
      </c>
      <c r="D3" s="98" t="s">
        <v>250</v>
      </c>
      <c r="F3" s="94" t="s">
        <v>247</v>
      </c>
      <c r="G3" s="94">
        <v>9</v>
      </c>
      <c r="H3" s="94">
        <v>6</v>
      </c>
      <c r="I3" s="94">
        <f>SUM(G3:H3)</f>
        <v>15</v>
      </c>
    </row>
    <row r="4" spans="1:9">
      <c r="A4" s="94" t="s">
        <v>315</v>
      </c>
      <c r="B4" s="94">
        <v>2</v>
      </c>
      <c r="C4" s="94">
        <v>6</v>
      </c>
      <c r="D4" s="94">
        <f>B4+C4</f>
        <v>8</v>
      </c>
      <c r="F4" s="94" t="s">
        <v>246</v>
      </c>
      <c r="G4" s="94">
        <v>9</v>
      </c>
      <c r="H4" s="94">
        <v>5</v>
      </c>
      <c r="I4" s="94">
        <f>SUM(G4:H4)</f>
        <v>14</v>
      </c>
    </row>
    <row r="5" spans="1:9">
      <c r="A5" s="94" t="s">
        <v>316</v>
      </c>
      <c r="B5" s="94">
        <v>1</v>
      </c>
      <c r="C5" s="94">
        <v>1</v>
      </c>
      <c r="D5" s="94">
        <f t="shared" ref="D5:D12" si="0">B5+C5</f>
        <v>2</v>
      </c>
    </row>
    <row r="6" spans="1:9">
      <c r="A6" s="94" t="s">
        <v>317</v>
      </c>
      <c r="B6" s="94">
        <v>0</v>
      </c>
      <c r="C6" s="94">
        <v>2</v>
      </c>
      <c r="D6" s="94">
        <f t="shared" si="0"/>
        <v>2</v>
      </c>
    </row>
    <row r="7" spans="1:9">
      <c r="A7" s="94" t="s">
        <v>318</v>
      </c>
      <c r="B7" s="94">
        <v>0</v>
      </c>
      <c r="C7" s="94">
        <v>0</v>
      </c>
      <c r="D7" s="94">
        <f t="shared" si="0"/>
        <v>0</v>
      </c>
    </row>
    <row r="8" spans="1:9">
      <c r="A8" s="94" t="s">
        <v>319</v>
      </c>
      <c r="B8" s="94">
        <v>0</v>
      </c>
      <c r="C8" s="94">
        <v>1</v>
      </c>
      <c r="D8" s="94">
        <f t="shared" si="0"/>
        <v>1</v>
      </c>
    </row>
    <row r="9" spans="1:9">
      <c r="A9" s="94" t="s">
        <v>320</v>
      </c>
      <c r="B9" s="94">
        <v>1</v>
      </c>
      <c r="C9" s="94">
        <v>6</v>
      </c>
      <c r="D9" s="94">
        <f t="shared" si="0"/>
        <v>7</v>
      </c>
    </row>
    <row r="10" spans="1:9">
      <c r="A10" s="94" t="s">
        <v>321</v>
      </c>
      <c r="B10" s="94">
        <v>14</v>
      </c>
      <c r="C10" s="94">
        <v>3</v>
      </c>
      <c r="D10" s="94">
        <f t="shared" si="0"/>
        <v>17</v>
      </c>
    </row>
    <row r="11" spans="1:9">
      <c r="A11" s="94" t="s">
        <v>322</v>
      </c>
      <c r="B11" s="94">
        <v>2</v>
      </c>
      <c r="C11" s="94">
        <v>3</v>
      </c>
      <c r="D11" s="94">
        <f t="shared" si="0"/>
        <v>5</v>
      </c>
    </row>
    <row r="12" spans="1:9">
      <c r="A12" s="94" t="s">
        <v>250</v>
      </c>
      <c r="B12" s="94">
        <f>SUM(B4:B11)</f>
        <v>20</v>
      </c>
      <c r="C12" s="94">
        <f>SUM(C4:C11)</f>
        <v>22</v>
      </c>
      <c r="D12" s="94">
        <f t="shared" si="0"/>
        <v>42</v>
      </c>
    </row>
    <row r="14" spans="1:9">
      <c r="B14" s="135" t="s">
        <v>323</v>
      </c>
      <c r="C14" s="135"/>
    </row>
    <row r="15" spans="1:9">
      <c r="A15" s="94" t="s">
        <v>314</v>
      </c>
      <c r="B15" s="94" t="s">
        <v>248</v>
      </c>
      <c r="C15" s="94" t="s">
        <v>249</v>
      </c>
      <c r="D15" s="99" t="s">
        <v>250</v>
      </c>
    </row>
    <row r="16" spans="1:9">
      <c r="A16" s="94" t="s">
        <v>324</v>
      </c>
      <c r="B16" s="94">
        <f t="shared" ref="B16:B23" si="1">(B4/20)*100</f>
        <v>10</v>
      </c>
      <c r="C16" s="100">
        <f t="shared" ref="C16:C23" si="2">(C4/22)*100</f>
        <v>27.27272727272727</v>
      </c>
      <c r="D16" s="100">
        <f>(D4/$D$12)*100</f>
        <v>19.047619047619047</v>
      </c>
    </row>
    <row r="17" spans="1:4">
      <c r="A17" s="94" t="s">
        <v>325</v>
      </c>
      <c r="B17" s="94">
        <f t="shared" si="1"/>
        <v>5</v>
      </c>
      <c r="C17" s="100">
        <f t="shared" si="2"/>
        <v>4.5454545454545459</v>
      </c>
      <c r="D17" s="100">
        <f t="shared" ref="D17:D23" si="3">(D5/$D$12)*100</f>
        <v>4.7619047619047619</v>
      </c>
    </row>
    <row r="18" spans="1:4">
      <c r="A18" s="94" t="s">
        <v>326</v>
      </c>
      <c r="B18" s="94">
        <f t="shared" si="1"/>
        <v>0</v>
      </c>
      <c r="C18" s="100">
        <f t="shared" si="2"/>
        <v>9.0909090909090917</v>
      </c>
      <c r="D18" s="100">
        <f t="shared" si="3"/>
        <v>4.7619047619047619</v>
      </c>
    </row>
    <row r="19" spans="1:4">
      <c r="A19" s="94" t="s">
        <v>327</v>
      </c>
      <c r="B19" s="94">
        <f t="shared" si="1"/>
        <v>0</v>
      </c>
      <c r="C19" s="100">
        <f t="shared" si="2"/>
        <v>0</v>
      </c>
      <c r="D19" s="100">
        <f t="shared" si="3"/>
        <v>0</v>
      </c>
    </row>
    <row r="20" spans="1:4">
      <c r="A20" s="94" t="s">
        <v>328</v>
      </c>
      <c r="B20" s="94">
        <f t="shared" si="1"/>
        <v>0</v>
      </c>
      <c r="C20" s="100">
        <f t="shared" si="2"/>
        <v>4.5454545454545459</v>
      </c>
      <c r="D20" s="100">
        <f t="shared" si="3"/>
        <v>2.3809523809523809</v>
      </c>
    </row>
    <row r="21" spans="1:4">
      <c r="A21" s="94" t="s">
        <v>329</v>
      </c>
      <c r="B21" s="94">
        <f t="shared" si="1"/>
        <v>5</v>
      </c>
      <c r="C21" s="100">
        <f t="shared" si="2"/>
        <v>27.27272727272727</v>
      </c>
      <c r="D21" s="100">
        <f t="shared" si="3"/>
        <v>16.666666666666664</v>
      </c>
    </row>
    <row r="22" spans="1:4">
      <c r="A22" s="94" t="s">
        <v>330</v>
      </c>
      <c r="B22" s="94">
        <f t="shared" si="1"/>
        <v>70</v>
      </c>
      <c r="C22" s="100">
        <f t="shared" si="2"/>
        <v>13.636363636363635</v>
      </c>
      <c r="D22" s="100">
        <f t="shared" si="3"/>
        <v>40.476190476190474</v>
      </c>
    </row>
    <row r="23" spans="1:4">
      <c r="A23" s="94" t="s">
        <v>331</v>
      </c>
      <c r="B23" s="94">
        <f t="shared" si="1"/>
        <v>10</v>
      </c>
      <c r="C23" s="100">
        <f t="shared" si="2"/>
        <v>13.636363636363635</v>
      </c>
      <c r="D23" s="100">
        <f t="shared" si="3"/>
        <v>11.904761904761903</v>
      </c>
    </row>
    <row r="24" spans="1:4">
      <c r="A24" s="94" t="s">
        <v>250</v>
      </c>
      <c r="B24" s="100">
        <f>SUM(B16:B23)</f>
        <v>100</v>
      </c>
      <c r="C24" s="100">
        <f>SUM(C16:C23)</f>
        <v>100</v>
      </c>
      <c r="D24" s="100">
        <f>SUM(D16:D23)</f>
        <v>100</v>
      </c>
    </row>
    <row r="27" spans="1:4">
      <c r="A27" s="99"/>
      <c r="C27" s="151"/>
    </row>
    <row r="28" spans="1:4">
      <c r="A28" s="99"/>
      <c r="B28" s="150" t="s">
        <v>470</v>
      </c>
      <c r="C28" s="150"/>
    </row>
    <row r="29" spans="1:4">
      <c r="A29" s="99"/>
      <c r="B29" s="148" t="s">
        <v>472</v>
      </c>
      <c r="C29" s="148" t="s">
        <v>473</v>
      </c>
    </row>
    <row r="30" spans="1:4">
      <c r="A30" s="99" t="s">
        <v>324</v>
      </c>
      <c r="B30" s="148" t="s">
        <v>477</v>
      </c>
      <c r="C30" s="148" t="s">
        <v>474</v>
      </c>
    </row>
    <row r="31" spans="1:4">
      <c r="A31" s="99" t="s">
        <v>325</v>
      </c>
      <c r="B31" s="148" t="s">
        <v>483</v>
      </c>
      <c r="C31" s="148" t="s">
        <v>476</v>
      </c>
    </row>
    <row r="32" spans="1:4">
      <c r="A32" s="99" t="s">
        <v>326</v>
      </c>
      <c r="B32" s="148" t="s">
        <v>476</v>
      </c>
      <c r="C32" s="148" t="s">
        <v>475</v>
      </c>
    </row>
    <row r="33" spans="1:3">
      <c r="A33" s="99" t="s">
        <v>327</v>
      </c>
      <c r="B33" s="148" t="s">
        <v>476</v>
      </c>
      <c r="C33" s="148" t="s">
        <v>476</v>
      </c>
    </row>
    <row r="34" spans="1:3">
      <c r="A34" s="99" t="s">
        <v>328</v>
      </c>
      <c r="B34" s="148" t="s">
        <v>476</v>
      </c>
      <c r="C34" s="148" t="s">
        <v>479</v>
      </c>
    </row>
    <row r="35" spans="1:3">
      <c r="A35" s="99" t="s">
        <v>329</v>
      </c>
      <c r="B35" s="148" t="s">
        <v>482</v>
      </c>
      <c r="C35" s="148" t="s">
        <v>482</v>
      </c>
    </row>
    <row r="36" spans="1:3" ht="105">
      <c r="A36" s="99" t="s">
        <v>330</v>
      </c>
      <c r="B36" s="149" t="s">
        <v>480</v>
      </c>
      <c r="C36" s="148" t="s">
        <v>481</v>
      </c>
    </row>
    <row r="37" spans="1:3">
      <c r="A37" s="99" t="s">
        <v>331</v>
      </c>
      <c r="B37" s="148" t="s">
        <v>478</v>
      </c>
      <c r="C37" s="148" t="s">
        <v>484</v>
      </c>
    </row>
  </sheetData>
  <mergeCells count="3">
    <mergeCell ref="B2:D2"/>
    <mergeCell ref="B14:C14"/>
    <mergeCell ref="B28:C28"/>
  </mergeCells>
  <pageMargins left="0.75" right="0.75" top="1" bottom="1" header="0.5" footer="0.5"/>
  <pageSetup paperSize="9" orientation="portrait" horizontalDpi="4294967292" verticalDpi="4294967292"/>
  <drawing r:id="rId1"/>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topLeftCell="A5" workbookViewId="0">
      <selection activeCell="B12" sqref="B12"/>
    </sheetView>
  </sheetViews>
  <sheetFormatPr baseColWidth="10" defaultColWidth="21.6640625" defaultRowHeight="14" x14ac:dyDescent="0"/>
  <cols>
    <col min="1" max="2" width="21.6640625" style="65"/>
    <col min="3" max="3" width="9.83203125" style="65" customWidth="1"/>
    <col min="4" max="4" width="12" style="65" customWidth="1"/>
    <col min="5" max="5" width="116.33203125" style="65" customWidth="1"/>
    <col min="6" max="16384" width="21.6640625" style="65"/>
  </cols>
  <sheetData>
    <row r="1" spans="1:6" ht="13.5" customHeight="1">
      <c r="A1" s="62"/>
      <c r="B1" s="62"/>
      <c r="D1" s="62"/>
      <c r="E1" s="62"/>
      <c r="F1" s="62"/>
    </row>
    <row r="2" spans="1:6" ht="15.75" customHeight="1">
      <c r="A2" s="124" t="s">
        <v>0</v>
      </c>
      <c r="B2" s="124"/>
      <c r="D2" s="82" t="s">
        <v>1</v>
      </c>
      <c r="E2" s="67" t="s">
        <v>2</v>
      </c>
      <c r="F2" s="81" t="s">
        <v>3</v>
      </c>
    </row>
    <row r="3" spans="1:6" ht="35.25" customHeight="1">
      <c r="A3" s="1" t="s">
        <v>4</v>
      </c>
      <c r="B3" s="1" t="s">
        <v>175</v>
      </c>
      <c r="D3" s="121" t="s">
        <v>176</v>
      </c>
      <c r="E3" s="19" t="s">
        <v>177</v>
      </c>
      <c r="F3" s="3"/>
    </row>
    <row r="4" spans="1:6" ht="27.75" customHeight="1">
      <c r="A4" s="1" t="s">
        <v>8</v>
      </c>
      <c r="B4" s="1" t="s">
        <v>178</v>
      </c>
      <c r="D4" s="121"/>
      <c r="E4" s="20" t="s">
        <v>179</v>
      </c>
      <c r="F4" s="5"/>
    </row>
    <row r="5" spans="1:6" ht="56.25" customHeight="1">
      <c r="A5" s="1" t="s">
        <v>11</v>
      </c>
      <c r="B5" s="2" t="s">
        <v>180</v>
      </c>
      <c r="D5" s="121"/>
      <c r="E5" s="21" t="s">
        <v>181</v>
      </c>
      <c r="F5" s="5"/>
    </row>
    <row r="6" spans="1:6" ht="30" customHeight="1">
      <c r="A6" s="1" t="s">
        <v>14</v>
      </c>
      <c r="B6" s="1"/>
      <c r="D6" s="121"/>
      <c r="E6" s="20" t="s">
        <v>182</v>
      </c>
      <c r="F6" s="5"/>
    </row>
    <row r="7" spans="1:6" ht="74.25" customHeight="1">
      <c r="A7" s="124" t="s">
        <v>17</v>
      </c>
      <c r="B7" s="1" t="s">
        <v>183</v>
      </c>
      <c r="D7" s="121"/>
      <c r="E7" s="13" t="s">
        <v>184</v>
      </c>
      <c r="F7" s="5"/>
    </row>
    <row r="8" spans="1:6" ht="27" customHeight="1">
      <c r="A8" s="124"/>
      <c r="B8" s="1" t="s">
        <v>185</v>
      </c>
      <c r="D8" s="121"/>
      <c r="E8" s="20" t="s">
        <v>186</v>
      </c>
      <c r="F8" s="5"/>
    </row>
    <row r="9" spans="1:6" ht="80.25" customHeight="1">
      <c r="A9" s="124"/>
      <c r="B9" s="1" t="s">
        <v>162</v>
      </c>
      <c r="D9" s="121"/>
      <c r="E9" s="22" t="s">
        <v>187</v>
      </c>
      <c r="F9" s="6"/>
    </row>
    <row r="10" spans="1:6" ht="26.25" customHeight="1">
      <c r="A10" s="1" t="s">
        <v>24</v>
      </c>
      <c r="B10" s="1" t="s">
        <v>25</v>
      </c>
      <c r="D10" s="62"/>
      <c r="E10" s="62"/>
      <c r="F10" s="62"/>
    </row>
    <row r="11" spans="1:6" ht="27" customHeight="1">
      <c r="A11" s="1" t="s">
        <v>28</v>
      </c>
      <c r="B11" s="1" t="s">
        <v>118</v>
      </c>
      <c r="D11" s="62"/>
      <c r="E11" s="62"/>
      <c r="F11" s="62"/>
    </row>
    <row r="12" spans="1:6" ht="53.25" customHeight="1">
      <c r="A12" s="1" t="s">
        <v>32</v>
      </c>
      <c r="B12" s="1" t="s">
        <v>188</v>
      </c>
      <c r="D12" s="62"/>
      <c r="E12" s="62"/>
      <c r="F12" s="62"/>
    </row>
    <row r="13" spans="1:6" s="13" customFormat="1" ht="53.25" customHeight="1">
      <c r="A13" s="13" t="s">
        <v>189</v>
      </c>
    </row>
    <row r="14" spans="1:6" ht="13.5" customHeight="1">
      <c r="A14" s="62"/>
      <c r="B14" s="62"/>
      <c r="D14" s="62"/>
      <c r="E14" s="62"/>
      <c r="F14" s="62"/>
    </row>
    <row r="15" spans="1:6" ht="81" customHeight="1">
      <c r="A15" s="131" t="s">
        <v>190</v>
      </c>
      <c r="B15" s="131"/>
      <c r="C15" s="131"/>
      <c r="D15" s="131"/>
      <c r="E15" s="131"/>
      <c r="F15" s="62"/>
    </row>
    <row r="16" spans="1:6" ht="78.75" customHeight="1">
      <c r="A16" s="133" t="s">
        <v>191</v>
      </c>
      <c r="B16" s="133"/>
      <c r="C16" s="133"/>
      <c r="D16" s="133"/>
      <c r="E16" s="133"/>
      <c r="F16" s="62"/>
    </row>
    <row r="17" spans="1:6" ht="81.75" customHeight="1">
      <c r="A17" s="131" t="s">
        <v>192</v>
      </c>
      <c r="B17" s="131"/>
      <c r="C17" s="131"/>
      <c r="D17" s="131"/>
      <c r="E17" s="131"/>
      <c r="F17" s="62"/>
    </row>
  </sheetData>
  <mergeCells count="6">
    <mergeCell ref="A17:E17"/>
    <mergeCell ref="A2:B2"/>
    <mergeCell ref="D3:D9"/>
    <mergeCell ref="A7:A9"/>
    <mergeCell ref="A15:E15"/>
    <mergeCell ref="A16:E16"/>
  </mergeCells>
  <pageMargins left="0.75" right="0.75" top="1" bottom="1" header="0.51180555555555496" footer="0.51180555555555496"/>
  <pageSetup paperSize="0" scale="0" firstPageNumber="0" orientation="portrait" usePrinterDefaults="0" horizontalDpi="0" verticalDpi="0" copies="0"/>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TotalTime>0</TotalTime>
  <Application>Microsoft Macintosh Excel</Application>
  <DocSecurity>0</DocSecurity>
  <ScaleCrop>false</ScaleCrop>
  <HeadingPairs>
    <vt:vector size="2" baseType="variant">
      <vt:variant>
        <vt:lpstr>Worksheets</vt:lpstr>
      </vt:variant>
      <vt:variant>
        <vt:i4>14</vt:i4>
      </vt:variant>
    </vt:vector>
  </HeadingPairs>
  <TitlesOfParts>
    <vt:vector size="14" baseType="lpstr">
      <vt:lpstr>FG1_STEM_Santa_Eulalia</vt:lpstr>
      <vt:lpstr>FG2_Stereotype_Consell_Cent</vt:lpstr>
      <vt:lpstr>FG2_Stereotype_Europa</vt:lpstr>
      <vt:lpstr>FG3_Ethics_Consell_Cent</vt:lpstr>
      <vt:lpstr>FG3_Ethics_Castellbisbal</vt:lpstr>
      <vt:lpstr>FG4_Challenges_Consell_Cent</vt:lpstr>
      <vt:lpstr>FG4_Challenges_Castellbisbal</vt:lpstr>
      <vt:lpstr>Challenges_1st_Analisis</vt:lpstr>
      <vt:lpstr>FG5_Dialogue_Castellbisbal</vt:lpstr>
      <vt:lpstr>FG6_Gender_Consell_Cent</vt:lpstr>
      <vt:lpstr>FG6_Gender_Santa_Eulalia</vt:lpstr>
      <vt:lpstr>FG6_Gender_Castellbisbal</vt:lpstr>
      <vt:lpstr>Gender_1st_Analisis</vt:lpstr>
      <vt:lpstr>RESULTS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Oriol Marimon</cp:lastModifiedBy>
  <cp:revision>0</cp:revision>
  <dcterms:modified xsi:type="dcterms:W3CDTF">2016-03-28T11:39:34Z</dcterms:modified>
</cp:coreProperties>
</file>